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935" activeTab="0"/>
  </bookViews>
  <sheets>
    <sheet name="ต.ค.56-ธ.ค.56" sheetId="1" r:id="rId1"/>
    <sheet name="ม.ค.57-มี.ค.57" sheetId="2" r:id="rId2"/>
    <sheet name="Sheet2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<sst xmlns="http://schemas.openxmlformats.org/spreadsheetml/2006/main" count="1008" uniqueCount="186">
  <si>
    <t>แผนงานบริหารงานทั่วไป ( สำนักปลัด และ กองคลัง )</t>
  </si>
  <si>
    <t>งบบุคลากร</t>
  </si>
  <si>
    <t>เงินเดือน ( ฝ่ายการเมือง )</t>
  </si>
  <si>
    <t>เงินเดือนนายก / 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</si>
  <si>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</si>
  <si>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</si>
  <si>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</t>
  </si>
  <si>
    <t>เงินดือน ( ฝ่ายประจำ 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</si>
  <si>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</si>
  <si>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</si>
  <si>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</si>
  <si>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เงินค่าตอบแทนพิเศษ</t>
  </si>
  <si>
    <t>เงินเดือนลูกจ้างประจำ</t>
  </si>
  <si>
    <t>เงินเพิ่มต่าง ๆ ของลูกจ้างประจำ</t>
  </si>
  <si>
    <t>ค่าจ้างพนักงานจ้าง</t>
  </si>
  <si>
    <t>เงินเพิ่มต่าง ๆ ของพนักงานจ้าง</t>
  </si>
  <si>
    <t>งบดำเนินการ</t>
  </si>
  <si>
    <t>ค่าตอบแทน</t>
  </si>
  <si>
    <t>ตอบแทนการปฎิบัติงานนอกเวลาราชการ</t>
  </si>
  <si>
    <t>เงินช่วยเหลือการศึกษาบุตร</t>
  </si>
  <si>
    <t>ค่าเช่าบ้าน/ค่าเช่าซื้อ</t>
  </si>
  <si>
    <t>ค่าตอบแทนอื่นเป็นกรณีพิเศษ</t>
  </si>
  <si>
    <t>ค่าตอบแทนผู้ปฎิบัติราชการอันเป็นประโยชน์</t>
  </si>
  <si>
    <t>ค่าใช้สอย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</si>
  <si>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</si>
  <si>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</si>
  <si>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รายจ่ายเกี่ยวกับการรับรองและพีการ</t>
  </si>
  <si>
    <t>รายจ่ายเกี่ยวเนื่องกับการปฎิบัติราชการที่ไม่เข้าลักษณะรายจ่ายหมวดอื่น ๆ</t>
  </si>
  <si>
    <t>ค่าใช้จ่ายในการเดินทางไปราชการ</t>
  </si>
  <si>
    <t>โครงการดำเนินการจัดการเลือกตั้งนายก/สมาชิกสภา อบต.</t>
  </si>
  <si>
    <t>โครงการพัมนาบุคลากรขององค์การบริหารส่วนตำบลจันอัด</t>
  </si>
  <si>
    <t>โครงการอันเนื่องมาจากพระราชดำริ</t>
  </si>
  <si>
    <t>โครงการเฉลิมพระเกียรติ</t>
  </si>
  <si>
    <t>ค่าวัสดุ</t>
  </si>
  <si>
    <t>ค่าวัสดุสำนักงาน</t>
  </si>
  <si>
    <t>ค่าวัสดุงานบ้านงานครัว</t>
  </si>
  <si>
    <t>ค่าวัสดุย่านพาหนะและขนส่ง</t>
  </si>
  <si>
    <t>ค่าวัสดุเชื้อเพลิงและหล่อลื่น</t>
  </si>
  <si>
    <t>ค่าวัสดุวิทยาศาสตร์หรือการแพทย์</t>
  </si>
  <si>
    <t>ค่าวัดุคอมพิวเตอร์</t>
  </si>
  <si>
    <t>ค่าวัสดุบริโภค</t>
  </si>
  <si>
    <t>ค่าสาธารณูปโภค</t>
  </si>
  <si>
    <t>ค่าไฟฟ้า</t>
  </si>
  <si>
    <t>ค่าบริการโทรศัพท์</t>
  </si>
  <si>
    <t>ค่าบริการปรษณีย์ ค่าโทรเลข ค่าธนาณัติ ค่าซื้อดวงตราไปรษณีย์ ค่าเช่าตู้ฯ</t>
  </si>
  <si>
    <t>รหัสบัญชี</t>
  </si>
  <si>
    <t>งบประมาณ</t>
  </si>
  <si>
    <t>คงเหลือ</t>
  </si>
  <si>
    <t>ค่าบริการสื่อสารและโทรคมนาคม</t>
  </si>
  <si>
    <t>งบลงทุน</t>
  </si>
  <si>
    <t>ค่าครุภัณฑ์</t>
  </si>
  <si>
    <t>ค่าครุภํณฑ์คอมพิวเตอร์ ( เครื่องพิมพ์ )</t>
  </si>
  <si>
    <t>รวมเงินเดือนฝ่ายการเมือง</t>
  </si>
  <si>
    <t>รวมเงินเดือนฝ่ายประจำ</t>
  </si>
  <si>
    <t>รวมค่าตอบแทน</t>
  </si>
  <si>
    <t>รวมค่าใช้สอย</t>
  </si>
  <si>
    <t>รวมค่าสาธารณูปโภค</t>
  </si>
  <si>
    <t>รวมงบดำเนินการ</t>
  </si>
  <si>
    <t>รวมงบลงทุน</t>
  </si>
  <si>
    <t>รวมงบบุคลากร</t>
  </si>
  <si>
    <t>รวมค่าวัสดุ</t>
  </si>
  <si>
    <t>รายการ</t>
  </si>
  <si>
    <t>งานบริหารทั่วไป ( สำนักงานปลัด อบต. )</t>
  </si>
  <si>
    <t>รวมงบบุคลากร + งบดำเนินงาน + งบลงทุน</t>
  </si>
  <si>
    <t>เงินค่าตอบแทนสมาชิกสภา อปท.</t>
  </si>
  <si>
    <t>ค่าเลี้ยงรับรองในการต้อนรับคณะบุคคล</t>
  </si>
  <si>
    <t>ค่าใช้จ่ายในการจัดงานต่างๆซึ่งเป็นวันสำคัญทางราชการ</t>
  </si>
  <si>
    <t>งานบริหารงานคลัง ( กองคลัง )</t>
  </si>
  <si>
    <t>ค่าตอบแทนคณะกรรมการเปิดซองสอบราคา</t>
  </si>
  <si>
    <t>ค่าตอบแทนคณะกรรมการตรวจรับงานจ้าง</t>
  </si>
  <si>
    <t>ค่าใช้จ่ายโครงการเพิ่มประสิทธภาพการจัดเก็บรายได้</t>
  </si>
  <si>
    <t>ค่าครุภํณฑ์คอมพิวเตอร์ ( คอมพิวเตอร์โน๊ตบุ๊ค )</t>
  </si>
  <si>
    <t>แผนงานรักษาความสงบภายใน ( สำนักปลัด อบต. )</t>
  </si>
  <si>
    <t>โครงการจัดตั้งจุดให้บริการประชาชนในเทศกาลต่าง ๆ</t>
  </si>
  <si>
    <t>โครงการหนึ่งตำบลหนึ่งทีมกู้ภัย</t>
  </si>
  <si>
    <t>งานบริหารทั่วไปเกี่ยวกับการรักษาความสงบภายใน  ( สำนักงานปลัด อบต. )</t>
  </si>
  <si>
    <t>โครงการสนับสนุนกิจกรรมอาสาสมัครป้องกันภัยฝ่ายพลเรือน</t>
  </si>
  <si>
    <t>แผนงานสังคมสงเคราะห์ ( สำนักปลัด อบต. )</t>
  </si>
  <si>
    <t>งานป้องกันฝ่ายพลเรือนและระงับอัคคีภัย  ( สำนักงานปลัด อบต. )</t>
  </si>
  <si>
    <t>งานสวัสดิการสังคมและสังคมสงเคราะห์  ( สำนักงานปลัด อบต. )</t>
  </si>
  <si>
    <t>งบเงินอุดหนุน</t>
  </si>
  <si>
    <t>เงินอุดหนุน</t>
  </si>
  <si>
    <t>เงินอุดหนุนกิจการสาธารณประโยชน์</t>
  </si>
  <si>
    <t>อุดหนุนกิจการกาชาดจังหวัดนครราชสีมา</t>
  </si>
  <si>
    <t>รวมเงินอุดหนุน</t>
  </si>
  <si>
    <t>รวมงบเงินอุดหนุน</t>
  </si>
  <si>
    <t>แผนงานสาธารณสุข ( สำนักปลัด อบต. )</t>
  </si>
  <si>
    <t>งบดำเนินงาน</t>
  </si>
  <si>
    <t>โครงการป้องกันไข้เลือดออก</t>
  </si>
  <si>
    <t>โครงการป้องกันและกำจัดโรคพิษสุนัขบ้า</t>
  </si>
  <si>
    <t xml:space="preserve">งานบริหารงานทั่วไปเกี่ยวกับสาธารณสุข </t>
  </si>
  <si>
    <t xml:space="preserve">งานบริการสาธารณุขและงานสาธารณสุขอื่น  </t>
  </si>
  <si>
    <t>อุดหนุนการดำเนินงานโครงการพัฒนาสาธารณสุขมูลฐาน ในตำบล</t>
  </si>
  <si>
    <t>แผนงานสร้างความเข้มแข็งของชุมชน( สำนักปลัด อบต. )</t>
  </si>
  <si>
    <t>โครงการแก้ไขปัญหาความยากจน</t>
  </si>
  <si>
    <t>โครงการเศรษฐกิจพอเพียง</t>
  </si>
  <si>
    <t>งานบริหารงานทั่วไป</t>
  </si>
  <si>
    <t>งานส่งเสริมและสนับสนุนความเข้มแข็งชุมชน</t>
  </si>
  <si>
    <t>ค่าใช้จ่ายโครงการฝึกอบรมและทัสนศึกษาดูงานภายในประเทศ</t>
  </si>
  <si>
    <t>โครงการป้องกันและแก้ไขปัญหายาเสพติด</t>
  </si>
  <si>
    <t>โครงการเพื่อพัมนาสตรี เด็ก เยาวชนและครอบครัว</t>
  </si>
  <si>
    <t>โครงการสนับสนุนการจัดประชุมประชาคม</t>
  </si>
  <si>
    <t>โครงการ อบต. สัญจร</t>
  </si>
  <si>
    <t>โครงการส่งเสริมพัฒนาคุณภาพชีวิตคนชรา คนพิการ</t>
  </si>
  <si>
    <t>แผนงานการเกษตร ( สำนักปลัด อบต.)</t>
  </si>
  <si>
    <t>ส่งเสริมการเกษตร</t>
  </si>
  <si>
    <t>โครงการจัดทำปุ๋ยเกาตรอินทรีย์ ปุ๋ยชีวภาพ</t>
  </si>
  <si>
    <t>โครงการปลูกข้าวหอมมะลิ แปลงนาสาธิต</t>
  </si>
  <si>
    <t>โครงการงานวันข้าวประจำปี</t>
  </si>
  <si>
    <t>โครงการส่งเสริมปรับปรุง แก้ไข อนุรักษ์ฟื้นฟสิ่งแวดล้อม</t>
  </si>
  <si>
    <t>อนุรักษ์แหล่งน้ำและป่าไม้</t>
  </si>
  <si>
    <t>แผนงานเคหะและชุมชน ( กองช่าง )</t>
  </si>
  <si>
    <t>งานบริหารงานทั่วไป ( กองช่าง )</t>
  </si>
  <si>
    <t>ค่าวัสดุไฟฟ้าละวิทยุ</t>
  </si>
  <si>
    <t>ค่าวัสดุก่อสร้าง</t>
  </si>
  <si>
    <t>ค่าวัสดุคอมพิวเตอร์</t>
  </si>
  <si>
    <t>ค่าวัสดุประปา</t>
  </si>
  <si>
    <t>ค่าจัดซื้อเครื่องพิมพ์เลเซอร์ ขาว-ดำ</t>
  </si>
  <si>
    <t>ค่าจัดซื้อชุดลำโพงสำหรับเครื่องขยายเสียง</t>
  </si>
  <si>
    <t>ค่าจัดซื้อชุดลำโพงเอนกประสงค์สหรับงานนอกสถานที่</t>
  </si>
  <si>
    <t>งานไฟฟ้าถนน</t>
  </si>
  <si>
    <t>อุดหนุนการไฟฟ้าส่วน๓มิภาค อำเภอโนนไทย และอำเภอโนนสูง</t>
  </si>
  <si>
    <t>ค่าที่ดินและสิ่งก่อสร้าง</t>
  </si>
  <si>
    <t>โครงการก่อสร้างถนน คสล.หมู่ที่ 5 บ้านด่านติง</t>
  </si>
  <si>
    <t>โครงการก่อสร้างถนน คสล. หมู่ที่ 1 บ้านสำโรง</t>
  </si>
  <si>
    <t>รวมค่าสิ่งก่อสร้างสาธารณูปโภค</t>
  </si>
  <si>
    <t>งานไฟฟ้าและถนน ( กองช่าง )</t>
  </si>
  <si>
    <t>ค่าสิ่งก่อสร้างสาธารณูปโภค</t>
  </si>
  <si>
    <t>รวมงบเงินอุดหนุน  +   ค่าที่ดินและสิ่งก่อสร้าง</t>
  </si>
  <si>
    <t>งานกำจัดขยะมูลฝอยและสิ่งปฎิกูล ( กองช่าง )</t>
  </si>
  <si>
    <t>ค่าใช้จ่ายในการกำจัดขยะและสิ่งปฎิกูล</t>
  </si>
  <si>
    <r>
      <rPr>
        <b/>
        <u val="single"/>
        <sz val="16"/>
        <color indexed="8"/>
        <rFont val="TH SarabunPSK"/>
        <family val="2"/>
      </rPr>
      <t xml:space="preserve">แผนงานการศึกษา </t>
    </r>
    <r>
      <rPr>
        <b/>
        <sz val="16"/>
        <color indexed="8"/>
        <rFont val="TH SarabunPSK"/>
        <family val="2"/>
      </rPr>
      <t>(กองการศึกษา ศาสนาและวัฒนธรรม )</t>
    </r>
  </si>
  <si>
    <t>งานบริหารงานทั่วไปเกี่ยวกับการศึกษา</t>
  </si>
  <si>
    <t>โครงการปรับปรุงอาคารพัฒนาศูนย์พัฒนาเด็กเล็ก</t>
  </si>
  <si>
    <t>งานระดับก่อนวัยเรียนและปฐมศึกษา</t>
  </si>
  <si>
    <t>โครงการจัดงานวันเด็กแห่งชาติประจำปี 2557</t>
  </si>
  <si>
    <t>โครงการอาหารกลางให้กับศูนย์พัฒนาเด็กเล็ก อบต. จันอัด</t>
  </si>
  <si>
    <t>ค่าใช้จ่ายในการพัฤฒนาผู้ดูแลเด็กเล็กของศูนย์พัฒนาเด็กเล็ก</t>
  </si>
  <si>
    <t>ค่าใช้จ่ายโครงการอาหารเสริม (นม )</t>
  </si>
  <si>
    <t>อุดหนุนหน่วยงานราชฃการ</t>
  </si>
  <si>
    <t xml:space="preserve">รวมงบเงินอุดหนุน  </t>
  </si>
  <si>
    <t>อุดหนุนโรงเรียนต่าง ๆ ในเขตตำบลจันอัด</t>
  </si>
  <si>
    <t>อุดหนุนโครงการอาหารกลางวันให้กับโรงเรียนในเขตตำบลจันอัด</t>
  </si>
  <si>
    <t>รวมงบดำเนินงาน +  เงินอุดหนุน</t>
  </si>
  <si>
    <r>
      <rPr>
        <b/>
        <u val="single"/>
        <sz val="16"/>
        <color indexed="8"/>
        <rFont val="TH SarabunPSK"/>
        <family val="2"/>
      </rPr>
      <t xml:space="preserve">แผนงานการศาสนาวัฒนธรรมและนันทนาการ </t>
    </r>
    <r>
      <rPr>
        <b/>
        <sz val="16"/>
        <color indexed="8"/>
        <rFont val="TH SarabunPSK"/>
        <family val="2"/>
      </rPr>
      <t>(กองการศึกษา ศาสนาและวัฒนธรรม )</t>
    </r>
  </si>
  <si>
    <t>งานกีฬาและนันทนาการ</t>
  </si>
  <si>
    <t>ค่าใช้จ่ายโครงการจัดการแข่งขันกีฬาต้านยาเสพติดครั้งที่ 13</t>
  </si>
  <si>
    <t>วัสดุกีฬา</t>
  </si>
  <si>
    <t>อุดหนุนโครงการจัดการแข่งขันกีแห่งชาติ</t>
  </si>
  <si>
    <t>ค่าใช้จ่ายในการจัดงานโครงการวันสำคัยทางศาสนาวัฒนธรรมฯ</t>
  </si>
  <si>
    <t>ค่าใช้จ่ายโครงการรดน้ำดำหัวผู้สูงอายุ</t>
  </si>
  <si>
    <t>งานศาสนาและวัฒนธรรมท้องถิ่น</t>
  </si>
  <si>
    <t>โครงการพัมนาเด็กและเยาวชนตำบลจันอัด</t>
  </si>
  <si>
    <t>แผนงานงบกลาง</t>
  </si>
  <si>
    <t>งานบริหารงานทั่วไปเกี่ยวกับศาสนา วัฒนธรรมและนันทนาการ</t>
  </si>
  <si>
    <t>งบกลาง</t>
  </si>
  <si>
    <t>เงินสมทบกองทุนประกันสังคม</t>
  </si>
  <si>
    <t>เงินสำรองจ่าย</t>
  </si>
  <si>
    <t>เบี้ยยังชีพผู้ป่วยเอดส์</t>
  </si>
  <si>
    <t>รายจ่ายตามข้อผูกพัน</t>
  </si>
  <si>
    <t>เงินสมทบกองทุนหลักประกันสุขภาพ</t>
  </si>
  <si>
    <t>เงินเพื่อการศึกษา</t>
  </si>
  <si>
    <t>บำเหน็จ/บำนาญ</t>
  </si>
  <si>
    <t>รวมงบกลาง</t>
  </si>
  <si>
    <t>รวมทุกแผนงาน</t>
  </si>
  <si>
    <t>ค่าใช้จ่ายรณรงค์ป้องกันปัญหายาเสพติดในสถานศึกษา</t>
  </si>
  <si>
    <t>ด้านงบบุคลากร</t>
  </si>
  <si>
    <t>ด้านงบดำเนินงาน</t>
  </si>
  <si>
    <t>ด้านงบอุดหนุน</t>
  </si>
  <si>
    <t>ด้านงบลงทุน</t>
  </si>
  <si>
    <t>ด้านงบกลาง</t>
  </si>
  <si>
    <t>จำแนกค่าใช้จ่ายออกตามงบประมาณ รวมทุกหน่วยงานที่เบิกจ่าย</t>
  </si>
  <si>
    <t>รวม</t>
  </si>
  <si>
    <t xml:space="preserve"> </t>
  </si>
  <si>
    <t>เดือนต.ค.56</t>
  </si>
  <si>
    <t>เดือนพ.ย.56</t>
  </si>
  <si>
    <t>เดือนธ.ค.56</t>
  </si>
  <si>
    <t>ต.ค.56-ธ.ค.56</t>
  </si>
  <si>
    <t>องค์การบริหารส่วนตำบลจันอัด อำเภอโนนสูง จังหวัดนครราชสีมา</t>
  </si>
  <si>
    <t>งวดตั้งแต่วันที่ 1 ตุลาคม 2556 ถึงวันที่ 31 ธันวาคม 2556</t>
  </si>
  <si>
    <t>ม.ค.57-มี.ค.57</t>
  </si>
  <si>
    <t>เดือนม.ค.57</t>
  </si>
  <si>
    <t>เดือนก.พ.57</t>
  </si>
  <si>
    <t>เดือนมี.ค.57</t>
  </si>
  <si>
    <t>งวดตั้งแต่วันที่ 1  มกราคม 2557  ถึงวันที่ 31  มีนาคม  2557</t>
  </si>
  <si>
    <t>รายงานแสดงผลการดำเนินงาน ประจำปีงบประมาณ พ.ศ. 2557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</si>
</sst>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164" fontId="40" fillId="0" borderId="0" xfId="36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64" fontId="40" fillId="0" borderId="12" xfId="36" applyFont="1" applyBorder="1" applyAlignment="1">
      <alignment/>
    </xf>
    <xf numFmtId="164" fontId="40" fillId="0" borderId="13" xfId="36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 horizontal="left"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164" fontId="40" fillId="0" borderId="17" xfId="36" applyFont="1" applyBorder="1" applyAlignment="1">
      <alignment/>
    </xf>
    <xf numFmtId="164" fontId="41" fillId="0" borderId="18" xfId="36" applyFont="1" applyBorder="1" applyAlignment="1">
      <alignment/>
    </xf>
    <xf numFmtId="164" fontId="40" fillId="0" borderId="19" xfId="36" applyFont="1" applyBorder="1" applyAlignment="1">
      <alignment/>
    </xf>
    <xf numFmtId="164" fontId="41" fillId="0" borderId="18" xfId="36" applyFont="1" applyBorder="1" applyAlignment="1">
      <alignment horizontal="center"/>
    </xf>
    <xf numFmtId="164" fontId="41" fillId="0" borderId="20" xfId="36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164" fontId="41" fillId="33" borderId="0" xfId="36" applyFont="1" applyFill="1" applyBorder="1" applyAlignment="1">
      <alignment/>
    </xf>
    <xf numFmtId="0" fontId="40" fillId="34" borderId="21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164" fontId="40" fillId="34" borderId="18" xfId="36" applyFont="1" applyFill="1" applyBorder="1" applyAlignment="1">
      <alignment/>
    </xf>
    <xf numFmtId="0" fontId="41" fillId="34" borderId="21" xfId="0" applyFont="1" applyFill="1" applyBorder="1" applyAlignment="1">
      <alignment/>
    </xf>
    <xf numFmtId="164" fontId="41" fillId="34" borderId="22" xfId="36" applyFont="1" applyFill="1" applyBorder="1" applyAlignment="1">
      <alignment/>
    </xf>
    <xf numFmtId="0" fontId="41" fillId="34" borderId="10" xfId="0" applyFont="1" applyFill="1" applyBorder="1" applyAlignment="1">
      <alignment/>
    </xf>
    <xf numFmtId="164" fontId="41" fillId="34" borderId="18" xfId="36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/>
    </xf>
    <xf numFmtId="164" fontId="41" fillId="34" borderId="19" xfId="36" applyFont="1" applyFill="1" applyBorder="1" applyAlignment="1">
      <alignment/>
    </xf>
    <xf numFmtId="164" fontId="40" fillId="0" borderId="0" xfId="36" applyFont="1" applyBorder="1" applyAlignment="1">
      <alignment/>
    </xf>
    <xf numFmtId="0" fontId="40" fillId="33" borderId="0" xfId="0" applyFont="1" applyFill="1" applyAlignment="1">
      <alignment/>
    </xf>
    <xf numFmtId="0" fontId="40" fillId="0" borderId="19" xfId="0" applyFont="1" applyBorder="1" applyAlignment="1">
      <alignment/>
    </xf>
    <xf numFmtId="0" fontId="40" fillId="0" borderId="17" xfId="0" applyFont="1" applyBorder="1" applyAlignment="1">
      <alignment/>
    </xf>
    <xf numFmtId="0" fontId="41" fillId="34" borderId="23" xfId="0" applyFont="1" applyFill="1" applyBorder="1" applyAlignment="1">
      <alignment/>
    </xf>
    <xf numFmtId="164" fontId="41" fillId="34" borderId="24" xfId="36" applyFont="1" applyFill="1" applyBorder="1" applyAlignment="1">
      <alignment/>
    </xf>
    <xf numFmtId="164" fontId="40" fillId="0" borderId="11" xfId="36" applyFont="1" applyBorder="1" applyAlignment="1">
      <alignment/>
    </xf>
    <xf numFmtId="0" fontId="41" fillId="34" borderId="18" xfId="0" applyFont="1" applyFill="1" applyBorder="1" applyAlignment="1">
      <alignment/>
    </xf>
    <xf numFmtId="164" fontId="41" fillId="34" borderId="10" xfId="36" applyFont="1" applyFill="1" applyBorder="1" applyAlignment="1">
      <alignment/>
    </xf>
    <xf numFmtId="0" fontId="40" fillId="35" borderId="18" xfId="0" applyFont="1" applyFill="1" applyBorder="1" applyAlignment="1">
      <alignment/>
    </xf>
    <xf numFmtId="164" fontId="41" fillId="35" borderId="10" xfId="36" applyFont="1" applyFill="1" applyBorder="1" applyAlignment="1">
      <alignment/>
    </xf>
    <xf numFmtId="164" fontId="40" fillId="33" borderId="0" xfId="36" applyFont="1" applyFill="1" applyBorder="1" applyAlignment="1">
      <alignment/>
    </xf>
    <xf numFmtId="164" fontId="40" fillId="33" borderId="0" xfId="36" applyFont="1" applyFill="1" applyAlignment="1">
      <alignment/>
    </xf>
    <xf numFmtId="164" fontId="41" fillId="35" borderId="18" xfId="36" applyFont="1" applyFill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164" fontId="40" fillId="0" borderId="27" xfId="36" applyFont="1" applyBorder="1" applyAlignment="1">
      <alignment/>
    </xf>
    <xf numFmtId="164" fontId="40" fillId="0" borderId="26" xfId="36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164" fontId="40" fillId="0" borderId="30" xfId="36" applyFont="1" applyBorder="1" applyAlignment="1">
      <alignment/>
    </xf>
    <xf numFmtId="164" fontId="40" fillId="0" borderId="29" xfId="36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164" fontId="40" fillId="0" borderId="33" xfId="36" applyFont="1" applyBorder="1" applyAlignment="1">
      <alignment/>
    </xf>
    <xf numFmtId="164" fontId="40" fillId="0" borderId="32" xfId="36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3" xfId="0" applyFont="1" applyBorder="1" applyAlignment="1">
      <alignment/>
    </xf>
    <xf numFmtId="0" fontId="40" fillId="34" borderId="18" xfId="0" applyFont="1" applyFill="1" applyBorder="1" applyAlignment="1">
      <alignment/>
    </xf>
    <xf numFmtId="0" fontId="41" fillId="0" borderId="25" xfId="0" applyFont="1" applyBorder="1" applyAlignment="1">
      <alignment/>
    </xf>
    <xf numFmtId="0" fontId="41" fillId="0" borderId="31" xfId="0" applyFont="1" applyBorder="1" applyAlignment="1">
      <alignment/>
    </xf>
    <xf numFmtId="164" fontId="40" fillId="0" borderId="25" xfId="36" applyFont="1" applyBorder="1" applyAlignment="1">
      <alignment/>
    </xf>
    <xf numFmtId="164" fontId="40" fillId="0" borderId="28" xfId="36" applyFont="1" applyBorder="1" applyAlignment="1">
      <alignment/>
    </xf>
    <xf numFmtId="0" fontId="42" fillId="0" borderId="28" xfId="0" applyFont="1" applyBorder="1" applyAlignment="1">
      <alignment/>
    </xf>
    <xf numFmtId="164" fontId="40" fillId="0" borderId="31" xfId="36" applyFont="1" applyBorder="1" applyAlignment="1">
      <alignment/>
    </xf>
    <xf numFmtId="0" fontId="43" fillId="0" borderId="0" xfId="0" applyFont="1" applyAlignment="1">
      <alignment/>
    </xf>
    <xf numFmtId="164" fontId="43" fillId="0" borderId="0" xfId="36" applyFont="1" applyAlignment="1">
      <alignment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/>
    </xf>
    <xf numFmtId="0" fontId="43" fillId="36" borderId="15" xfId="0" applyFont="1" applyFill="1" applyBorder="1" applyAlignment="1">
      <alignment horizontal="center"/>
    </xf>
    <xf numFmtId="0" fontId="43" fillId="36" borderId="1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164" fontId="41" fillId="0" borderId="0" xfId="36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4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left"/>
    </xf>
    <xf numFmtId="164" fontId="41" fillId="0" borderId="17" xfId="36" applyFont="1" applyFill="1" applyBorder="1" applyAlignment="1">
      <alignment/>
    </xf>
    <xf numFmtId="164" fontId="41" fillId="0" borderId="13" xfId="36" applyFont="1" applyFill="1" applyBorder="1" applyAlignment="1">
      <alignment/>
    </xf>
    <xf numFmtId="164" fontId="44" fillId="0" borderId="0" xfId="36" applyFont="1" applyFill="1" applyBorder="1" applyAlignment="1">
      <alignment/>
    </xf>
    <xf numFmtId="164" fontId="45" fillId="0" borderId="0" xfId="36" applyFont="1" applyFill="1" applyAlignment="1">
      <alignment/>
    </xf>
    <xf numFmtId="164" fontId="45" fillId="0" borderId="0" xfId="36" applyFont="1" applyFill="1" applyBorder="1" applyAlignment="1">
      <alignment/>
    </xf>
    <xf numFmtId="164" fontId="44" fillId="0" borderId="17" xfId="36" applyFont="1" applyFill="1" applyBorder="1" applyAlignment="1">
      <alignment/>
    </xf>
    <xf numFmtId="164" fontId="45" fillId="0" borderId="0" xfId="36" applyFont="1" applyFill="1" applyAlignment="1">
      <alignment horizontal="center"/>
    </xf>
    <xf numFmtId="164" fontId="45" fillId="0" borderId="27" xfId="36" applyFont="1" applyFill="1" applyBorder="1" applyAlignment="1">
      <alignment/>
    </xf>
    <xf numFmtId="164" fontId="45" fillId="0" borderId="30" xfId="36" applyFont="1" applyFill="1" applyBorder="1" applyAlignment="1">
      <alignment/>
    </xf>
    <xf numFmtId="164" fontId="45" fillId="0" borderId="33" xfId="36" applyFont="1" applyFill="1" applyBorder="1" applyAlignment="1">
      <alignment/>
    </xf>
    <xf numFmtId="164" fontId="44" fillId="0" borderId="18" xfId="36" applyFont="1" applyFill="1" applyBorder="1" applyAlignment="1">
      <alignment/>
    </xf>
    <xf numFmtId="164" fontId="45" fillId="0" borderId="17" xfId="36" applyFont="1" applyFill="1" applyBorder="1" applyAlignment="1">
      <alignment/>
    </xf>
    <xf numFmtId="164" fontId="45" fillId="0" borderId="19" xfId="36" applyFont="1" applyFill="1" applyBorder="1" applyAlignment="1">
      <alignment/>
    </xf>
    <xf numFmtId="164" fontId="45" fillId="0" borderId="18" xfId="36" applyFont="1" applyFill="1" applyBorder="1" applyAlignment="1">
      <alignment/>
    </xf>
    <xf numFmtId="164" fontId="44" fillId="0" borderId="22" xfId="36" applyFont="1" applyFill="1" applyBorder="1" applyAlignment="1">
      <alignment/>
    </xf>
    <xf numFmtId="164" fontId="44" fillId="0" borderId="19" xfId="36" applyFont="1" applyFill="1" applyBorder="1" applyAlignment="1">
      <alignment/>
    </xf>
    <xf numFmtId="164" fontId="44" fillId="0" borderId="24" xfId="36" applyFont="1" applyFill="1" applyBorder="1" applyAlignment="1">
      <alignment/>
    </xf>
    <xf numFmtId="0" fontId="41" fillId="0" borderId="0" xfId="0" applyFont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12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4" borderId="15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0" fontId="41" fillId="34" borderId="2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34" borderId="35" xfId="0" applyFont="1" applyFill="1" applyBorder="1" applyAlignment="1">
      <alignment horizontal="center"/>
    </xf>
    <xf numFmtId="0" fontId="41" fillId="34" borderId="21" xfId="0" applyFont="1" applyFill="1" applyBorder="1" applyAlignment="1">
      <alignment horizontal="center"/>
    </xf>
    <xf numFmtId="0" fontId="41" fillId="34" borderId="36" xfId="0" applyFont="1" applyFill="1" applyBorder="1" applyAlignment="1">
      <alignment horizontal="center"/>
    </xf>
    <xf numFmtId="0" fontId="41" fillId="34" borderId="35" xfId="0" applyFont="1" applyFill="1" applyBorder="1" applyAlignment="1">
      <alignment horizontal="left"/>
    </xf>
    <xf numFmtId="0" fontId="41" fillId="34" borderId="21" xfId="0" applyFont="1" applyFill="1" applyBorder="1" applyAlignment="1">
      <alignment horizontal="left"/>
    </xf>
    <xf numFmtId="0" fontId="41" fillId="34" borderId="36" xfId="0" applyFont="1" applyFill="1" applyBorder="1" applyAlignment="1">
      <alignment horizontal="left"/>
    </xf>
    <xf numFmtId="0" fontId="41" fillId="33" borderId="0" xfId="0" applyFont="1" applyFill="1" applyAlignment="1">
      <alignment horizontal="center"/>
    </xf>
    <xf numFmtId="0" fontId="42" fillId="36" borderId="0" xfId="0" applyFont="1" applyFill="1" applyBorder="1" applyAlignment="1">
      <alignment horizontal="center"/>
    </xf>
    <xf numFmtId="0" fontId="42" fillId="36" borderId="15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2" fillId="36" borderId="20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center"/>
    </xf>
    <xf numFmtId="0" fontId="42" fillId="15" borderId="15" xfId="0" applyFont="1" applyFill="1" applyBorder="1" applyAlignment="1">
      <alignment horizontal="center"/>
    </xf>
    <xf numFmtId="0" fontId="42" fillId="15" borderId="10" xfId="0" applyFont="1" applyFill="1" applyBorder="1" applyAlignment="1">
      <alignment horizontal="center"/>
    </xf>
    <xf numFmtId="0" fontId="42" fillId="15" borderId="20" xfId="0" applyFont="1" applyFill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37" borderId="16" xfId="0" applyFont="1" applyFill="1" applyBorder="1" applyAlignment="1">
      <alignment horizontal="center"/>
    </xf>
    <xf numFmtId="0" fontId="42" fillId="37" borderId="11" xfId="0" applyFont="1" applyFill="1" applyBorder="1" applyAlignment="1">
      <alignment horizontal="center"/>
    </xf>
    <xf numFmtId="0" fontId="42" fillId="37" borderId="12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left"/>
    </xf>
    <xf numFmtId="0" fontId="42" fillId="37" borderId="14" xfId="0" applyFont="1" applyFill="1" applyBorder="1" applyAlignment="1">
      <alignment horizontal="center"/>
    </xf>
    <xf numFmtId="0" fontId="42" fillId="37" borderId="0" xfId="0" applyFont="1" applyFill="1" applyBorder="1" applyAlignment="1">
      <alignment horizontal="center"/>
    </xf>
    <xf numFmtId="0" fontId="42" fillId="37" borderId="13" xfId="0" applyFont="1" applyFill="1" applyBorder="1" applyAlignment="1">
      <alignment horizontal="center"/>
    </xf>
    <xf numFmtId="0" fontId="42" fillId="19" borderId="16" xfId="0" applyFont="1" applyFill="1" applyBorder="1" applyAlignment="1">
      <alignment horizontal="center"/>
    </xf>
    <xf numFmtId="0" fontId="42" fillId="19" borderId="11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4" borderId="37" xfId="0" applyFont="1" applyFill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0" fontId="41" fillId="34" borderId="38" xfId="0" applyFont="1" applyFill="1" applyBorder="1" applyAlignment="1">
      <alignment horizontal="center"/>
    </xf>
    <xf numFmtId="164" fontId="43" fillId="0" borderId="15" xfId="36" applyFont="1" applyBorder="1" applyAlignment="1">
      <alignment horizontal="center"/>
    </xf>
    <xf numFmtId="164" fontId="43" fillId="0" borderId="20" xfId="36" applyFont="1" applyBorder="1" applyAlignment="1">
      <alignment horizontal="center"/>
    </xf>
    <xf numFmtId="164" fontId="43" fillId="36" borderId="15" xfId="36" applyFont="1" applyFill="1" applyBorder="1" applyAlignment="1">
      <alignment horizontal="center"/>
    </xf>
    <xf numFmtId="164" fontId="43" fillId="36" borderId="20" xfId="36" applyFont="1" applyFill="1" applyBorder="1" applyAlignment="1">
      <alignment horizontal="center"/>
    </xf>
    <xf numFmtId="0" fontId="42" fillId="17" borderId="0" xfId="0" applyFont="1" applyFill="1" applyAlignment="1">
      <alignment horizontal="center"/>
    </xf>
    <xf numFmtId="0" fontId="41" fillId="17" borderId="0" xfId="0" applyFont="1" applyFill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20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89"/>
  <sheetViews>
    <sheetView tabSelected="1" zoomScalePageLayoutView="0" workbookViewId="0" topLeftCell="A1">
      <selection activeCell="L9" sqref="L9"/>
    </sheetView>
  </sheetViews>
  <sheetFormatPr defaultColWidth="9.00390625" defaultRowHeight="15"/>
  <cols>
    <col min="1" max="1" width="11.28125" style="1" customWidth="1"/>
    <col min="2" max="2" width="5.140625" style="1" customWidth="1"/>
    <col min="3" max="3" width="46.57421875" style="1" customWidth="1"/>
    <col min="4" max="4" width="9.00390625" style="1" customWidth="1"/>
    <col min="5" max="7" width="14.00390625" style="3" customWidth="1"/>
    <col min="8" max="10" width="15.8515625" style="91" customWidth="1"/>
    <col min="11" max="16384" width="9.00390625" style="1" customWidth="1"/>
  </cols>
  <sheetData>
    <row r="1" spans="1:7" ht="24">
      <c r="A1" s="105" t="s">
        <v>185</v>
      </c>
      <c r="B1" s="105"/>
      <c r="C1" s="105"/>
      <c r="D1" s="105"/>
      <c r="E1" s="105"/>
      <c r="F1" s="105"/>
      <c r="G1" s="105"/>
    </row>
    <row r="2" spans="1:7" ht="24">
      <c r="A2" s="105" t="s">
        <v>178</v>
      </c>
      <c r="B2" s="105"/>
      <c r="C2" s="105"/>
      <c r="D2" s="105"/>
      <c r="E2" s="105"/>
      <c r="F2" s="105"/>
      <c r="G2" s="105"/>
    </row>
    <row r="3" spans="1:7" ht="24">
      <c r="A3" s="115" t="s">
        <v>179</v>
      </c>
      <c r="B3" s="115"/>
      <c r="C3" s="115"/>
      <c r="D3" s="115"/>
      <c r="E3" s="115"/>
      <c r="F3" s="115"/>
      <c r="G3" s="115"/>
    </row>
    <row r="4" spans="1:7" ht="24">
      <c r="A4" s="106" t="s">
        <v>62</v>
      </c>
      <c r="B4" s="107"/>
      <c r="C4" s="107"/>
      <c r="D4" s="107"/>
      <c r="E4" s="107"/>
      <c r="F4" s="107"/>
      <c r="G4" s="108"/>
    </row>
    <row r="5" spans="1:10" ht="24">
      <c r="A5" s="109" t="s">
        <v>61</v>
      </c>
      <c r="B5" s="110"/>
      <c r="C5" s="111"/>
      <c r="D5" s="78" t="s">
        <v>45</v>
      </c>
      <c r="E5" s="16" t="s">
        <v>46</v>
      </c>
      <c r="F5" s="16" t="s">
        <v>177</v>
      </c>
      <c r="G5" s="17" t="s">
        <v>47</v>
      </c>
      <c r="H5" s="94" t="s">
        <v>174</v>
      </c>
      <c r="I5" s="94" t="s">
        <v>175</v>
      </c>
      <c r="J5" s="94" t="s">
        <v>176</v>
      </c>
    </row>
    <row r="6" spans="1:7" ht="24">
      <c r="A6" s="112" t="s">
        <v>1</v>
      </c>
      <c r="B6" s="113"/>
      <c r="C6" s="114"/>
      <c r="D6" s="2"/>
      <c r="E6" s="13"/>
      <c r="F6" s="13"/>
      <c r="G6" s="7"/>
    </row>
    <row r="7" spans="1:7" ht="24">
      <c r="A7" s="59" t="s">
        <v>2</v>
      </c>
      <c r="B7" s="2"/>
      <c r="C7" s="10"/>
      <c r="D7" s="2"/>
      <c r="E7" s="13"/>
      <c r="F7" s="13"/>
      <c r="G7" s="7"/>
    </row>
    <row r="8" spans="1:10" ht="24">
      <c r="A8" s="8"/>
      <c r="B8" s="47" t="s">
        <v>3</v>
      </c>
      <c r="C8" s="48"/>
      <c r="D8" s="47"/>
      <c r="E8" s="49">
        <v>514080</v>
      </c>
      <c r="F8" s="49">
        <f>H8+I8+J8</f>
        <v>102263.23</v>
      </c>
      <c r="G8" s="50">
        <f>SUM(E8-F8)</f>
        <v>411816.77</v>
      </c>
      <c r="H8" s="95">
        <v>42840</v>
      </c>
      <c r="I8" s="95">
        <v>42840</v>
      </c>
      <c r="J8" s="95">
        <v>16583.23</v>
      </c>
    </row>
    <row r="9" spans="1:10" ht="24">
      <c r="A9" s="8"/>
      <c r="B9" s="51" t="s">
        <v>4</v>
      </c>
      <c r="C9" s="52"/>
      <c r="D9" s="51"/>
      <c r="E9" s="53">
        <v>42120</v>
      </c>
      <c r="F9" s="49">
        <f>H9+I9+J9</f>
        <v>8378.72</v>
      </c>
      <c r="G9" s="54">
        <f>SUM(E9-F9)</f>
        <v>33741.28</v>
      </c>
      <c r="H9" s="96">
        <v>3510</v>
      </c>
      <c r="I9" s="96">
        <v>3510</v>
      </c>
      <c r="J9" s="96">
        <v>1358.72</v>
      </c>
    </row>
    <row r="10" spans="1:10" ht="24">
      <c r="A10" s="8"/>
      <c r="B10" s="51" t="s">
        <v>5</v>
      </c>
      <c r="C10" s="52"/>
      <c r="D10" s="51"/>
      <c r="E10" s="53">
        <v>42120</v>
      </c>
      <c r="F10" s="49">
        <f>H10+I10+J10</f>
        <v>8378.72</v>
      </c>
      <c r="G10" s="54">
        <f>SUM(E10-F10)</f>
        <v>33741.28</v>
      </c>
      <c r="H10" s="96">
        <v>3510</v>
      </c>
      <c r="I10" s="96">
        <v>3510</v>
      </c>
      <c r="J10" s="96">
        <v>1358.72</v>
      </c>
    </row>
    <row r="11" spans="1:10" ht="24">
      <c r="A11" s="8"/>
      <c r="B11" s="51" t="s">
        <v>6</v>
      </c>
      <c r="C11" s="52"/>
      <c r="D11" s="51"/>
      <c r="E11" s="53">
        <v>86400</v>
      </c>
      <c r="F11" s="49">
        <f>H11+I11+J11</f>
        <v>17187.1</v>
      </c>
      <c r="G11" s="54">
        <f>SUM(E11-F11)</f>
        <v>69212.9</v>
      </c>
      <c r="H11" s="96">
        <v>7200</v>
      </c>
      <c r="I11" s="96">
        <v>7200</v>
      </c>
      <c r="J11" s="96">
        <v>2787.1</v>
      </c>
    </row>
    <row r="12" spans="1:10" ht="24">
      <c r="A12" s="8"/>
      <c r="B12" s="55" t="s">
        <v>64</v>
      </c>
      <c r="C12" s="56"/>
      <c r="D12" s="55"/>
      <c r="E12" s="57">
        <v>1540800</v>
      </c>
      <c r="F12" s="49">
        <f>H12+I12+J12</f>
        <v>306503.28</v>
      </c>
      <c r="G12" s="58">
        <f>SUM(E12-F12)</f>
        <v>1234296.72</v>
      </c>
      <c r="H12" s="97">
        <v>128400</v>
      </c>
      <c r="I12" s="97">
        <v>128400</v>
      </c>
      <c r="J12" s="97">
        <v>49703.28</v>
      </c>
    </row>
    <row r="13" spans="1:10" ht="24">
      <c r="A13" s="11"/>
      <c r="B13" s="110" t="s">
        <v>52</v>
      </c>
      <c r="C13" s="111"/>
      <c r="D13" s="4"/>
      <c r="E13" s="14">
        <f>SUM(E8:E12)</f>
        <v>2225520</v>
      </c>
      <c r="F13" s="14">
        <f>SUM(F8:F12)</f>
        <v>442711.05000000005</v>
      </c>
      <c r="G13" s="14">
        <f>SUM(G8:G12)</f>
        <v>1782808.9500000002</v>
      </c>
      <c r="H13" s="98">
        <f>SUM(H8:H12)</f>
        <v>185460</v>
      </c>
      <c r="I13" s="98">
        <f>SUM(I8:I12)</f>
        <v>185460</v>
      </c>
      <c r="J13" s="98">
        <f>SUM(J8:J12)</f>
        <v>71791.05</v>
      </c>
    </row>
    <row r="14" spans="1:10" ht="24">
      <c r="A14" s="59" t="s">
        <v>7</v>
      </c>
      <c r="B14" s="2"/>
      <c r="C14" s="10"/>
      <c r="D14" s="2"/>
      <c r="E14" s="13"/>
      <c r="F14" s="13"/>
      <c r="G14" s="7"/>
      <c r="H14" s="99"/>
      <c r="I14" s="99"/>
      <c r="J14" s="99"/>
    </row>
    <row r="15" spans="1:10" ht="24">
      <c r="A15" s="8"/>
      <c r="B15" s="47" t="s">
        <v>8</v>
      </c>
      <c r="C15" s="48"/>
      <c r="D15" s="47"/>
      <c r="E15" s="49">
        <v>1175580</v>
      </c>
      <c r="F15" s="49">
        <f aca="true" t="shared" si="0" ref="F15:F22">H15+I15+J15</f>
        <v>279771.29</v>
      </c>
      <c r="G15" s="50">
        <f aca="true" t="shared" si="1" ref="G15:G22">SUM(E15-F15)</f>
        <v>895808.71</v>
      </c>
      <c r="H15" s="95">
        <v>97870</v>
      </c>
      <c r="I15" s="95">
        <v>97870</v>
      </c>
      <c r="J15" s="95">
        <v>84031.29</v>
      </c>
    </row>
    <row r="16" spans="1:10" ht="24">
      <c r="A16" s="8"/>
      <c r="B16" s="51" t="s">
        <v>9</v>
      </c>
      <c r="C16" s="52"/>
      <c r="D16" s="51"/>
      <c r="E16" s="53">
        <v>84300</v>
      </c>
      <c r="F16" s="49">
        <f t="shared" si="0"/>
        <v>21647.42</v>
      </c>
      <c r="G16" s="54">
        <f t="shared" si="1"/>
        <v>62652.58</v>
      </c>
      <c r="H16" s="96">
        <v>7690</v>
      </c>
      <c r="I16" s="96">
        <v>7690</v>
      </c>
      <c r="J16" s="96">
        <v>6267.42</v>
      </c>
    </row>
    <row r="17" spans="1:10" ht="24">
      <c r="A17" s="8"/>
      <c r="B17" s="51" t="s">
        <v>10</v>
      </c>
      <c r="C17" s="52"/>
      <c r="D17" s="51"/>
      <c r="E17" s="53">
        <v>67200</v>
      </c>
      <c r="F17" s="49">
        <f t="shared" si="0"/>
        <v>16800</v>
      </c>
      <c r="G17" s="54">
        <f t="shared" si="1"/>
        <v>50400</v>
      </c>
      <c r="H17" s="96">
        <v>5600</v>
      </c>
      <c r="I17" s="96">
        <v>5600</v>
      </c>
      <c r="J17" s="96">
        <v>5600</v>
      </c>
    </row>
    <row r="18" spans="1:10" ht="24">
      <c r="A18" s="8"/>
      <c r="B18" s="51" t="s">
        <v>11</v>
      </c>
      <c r="C18" s="52"/>
      <c r="D18" s="51"/>
      <c r="E18" s="53">
        <v>67200</v>
      </c>
      <c r="F18" s="49">
        <f t="shared" si="0"/>
        <v>16800</v>
      </c>
      <c r="G18" s="54">
        <f t="shared" si="1"/>
        <v>50400</v>
      </c>
      <c r="H18" s="96">
        <v>5600</v>
      </c>
      <c r="I18" s="96">
        <v>5600</v>
      </c>
      <c r="J18" s="96">
        <v>5600</v>
      </c>
    </row>
    <row r="19" spans="1:10" ht="24">
      <c r="A19" s="8"/>
      <c r="B19" s="51" t="s">
        <v>12</v>
      </c>
      <c r="C19" s="52"/>
      <c r="D19" s="51"/>
      <c r="E19" s="53">
        <v>126480</v>
      </c>
      <c r="F19" s="49">
        <f t="shared" si="0"/>
        <v>31620</v>
      </c>
      <c r="G19" s="54">
        <f t="shared" si="1"/>
        <v>94860</v>
      </c>
      <c r="H19" s="96">
        <v>10540</v>
      </c>
      <c r="I19" s="96">
        <v>10540</v>
      </c>
      <c r="J19" s="96">
        <v>10540</v>
      </c>
    </row>
    <row r="20" spans="1:10" ht="24">
      <c r="A20" s="8"/>
      <c r="B20" s="51" t="s">
        <v>13</v>
      </c>
      <c r="C20" s="52"/>
      <c r="D20" s="51"/>
      <c r="E20" s="53">
        <v>18000</v>
      </c>
      <c r="F20" s="49">
        <f t="shared" si="0"/>
        <v>4500</v>
      </c>
      <c r="G20" s="54">
        <f t="shared" si="1"/>
        <v>13500</v>
      </c>
      <c r="H20" s="96">
        <v>1500</v>
      </c>
      <c r="I20" s="96">
        <v>1500</v>
      </c>
      <c r="J20" s="96">
        <v>1500</v>
      </c>
    </row>
    <row r="21" spans="1:10" ht="24">
      <c r="A21" s="8"/>
      <c r="B21" s="51" t="s">
        <v>14</v>
      </c>
      <c r="C21" s="52"/>
      <c r="D21" s="51"/>
      <c r="E21" s="53">
        <v>458400</v>
      </c>
      <c r="F21" s="49">
        <f t="shared" si="0"/>
        <v>117300</v>
      </c>
      <c r="G21" s="54">
        <f t="shared" si="1"/>
        <v>341100</v>
      </c>
      <c r="H21" s="96">
        <v>39100</v>
      </c>
      <c r="I21" s="96">
        <v>39100</v>
      </c>
      <c r="J21" s="96">
        <v>39100</v>
      </c>
    </row>
    <row r="22" spans="1:10" ht="24">
      <c r="A22" s="8"/>
      <c r="B22" s="55" t="s">
        <v>15</v>
      </c>
      <c r="C22" s="56"/>
      <c r="D22" s="55"/>
      <c r="E22" s="57">
        <v>228240</v>
      </c>
      <c r="F22" s="49">
        <f t="shared" si="0"/>
        <v>53700</v>
      </c>
      <c r="G22" s="58">
        <f t="shared" si="1"/>
        <v>174540</v>
      </c>
      <c r="H22" s="97">
        <v>17900</v>
      </c>
      <c r="I22" s="97">
        <v>17900</v>
      </c>
      <c r="J22" s="97">
        <v>17900</v>
      </c>
    </row>
    <row r="23" spans="1:10" ht="24">
      <c r="A23" s="11"/>
      <c r="B23" s="110" t="s">
        <v>53</v>
      </c>
      <c r="C23" s="111"/>
      <c r="D23" s="4"/>
      <c r="E23" s="14">
        <f>SUM(E15:E22)</f>
        <v>2225400</v>
      </c>
      <c r="F23" s="14">
        <f>SUM(F15:F22)</f>
        <v>542138.71</v>
      </c>
      <c r="G23" s="14">
        <f>SUM(G15:G22)</f>
        <v>1683261.29</v>
      </c>
      <c r="H23" s="98">
        <f>SUM(H15:H22)</f>
        <v>185800</v>
      </c>
      <c r="I23" s="98">
        <f>SUM(I15:I22)</f>
        <v>185800</v>
      </c>
      <c r="J23" s="98">
        <f>SUM(J15:J22)</f>
        <v>170538.71</v>
      </c>
    </row>
    <row r="24" spans="1:10" ht="24">
      <c r="A24" s="118" t="s">
        <v>59</v>
      </c>
      <c r="B24" s="119"/>
      <c r="C24" s="120"/>
      <c r="D24" s="26"/>
      <c r="E24" s="27">
        <f>SUM(E13+E23)</f>
        <v>4450920</v>
      </c>
      <c r="F24" s="27">
        <f>SUM(F13+F23)</f>
        <v>984849.76</v>
      </c>
      <c r="G24" s="27">
        <f>SUM(G13+G23)</f>
        <v>3466070.24</v>
      </c>
      <c r="H24" s="98">
        <f>SUM(H13+H23)</f>
        <v>371260</v>
      </c>
      <c r="I24" s="98">
        <f>SUM(I13+I23)</f>
        <v>371260</v>
      </c>
      <c r="J24" s="98">
        <f>SUM(J13+J23)</f>
        <v>242329.76</v>
      </c>
    </row>
    <row r="25" spans="1:10" ht="24">
      <c r="A25" s="112" t="s">
        <v>16</v>
      </c>
      <c r="B25" s="113"/>
      <c r="C25" s="114"/>
      <c r="D25" s="2"/>
      <c r="E25" s="13"/>
      <c r="F25" s="13"/>
      <c r="G25" s="7"/>
      <c r="H25" s="99"/>
      <c r="I25" s="99"/>
      <c r="J25" s="99"/>
    </row>
    <row r="26" spans="1:10" ht="24">
      <c r="A26" s="60" t="s">
        <v>17</v>
      </c>
      <c r="B26" s="2"/>
      <c r="C26" s="10"/>
      <c r="D26" s="2"/>
      <c r="E26" s="13"/>
      <c r="F26" s="13"/>
      <c r="G26" s="7"/>
      <c r="H26" s="99"/>
      <c r="I26" s="99"/>
      <c r="J26" s="99"/>
    </row>
    <row r="27" spans="1:10" ht="24">
      <c r="A27" s="8"/>
      <c r="B27" s="47" t="s">
        <v>18</v>
      </c>
      <c r="C27" s="48"/>
      <c r="D27" s="47"/>
      <c r="E27" s="49">
        <v>30000</v>
      </c>
      <c r="F27" s="49">
        <f>H27+I27+J27</f>
        <v>0</v>
      </c>
      <c r="G27" s="50">
        <f>SUM(E27-F27)</f>
        <v>30000</v>
      </c>
      <c r="H27" s="95">
        <v>0</v>
      </c>
      <c r="I27" s="95">
        <v>0</v>
      </c>
      <c r="J27" s="95">
        <v>0</v>
      </c>
    </row>
    <row r="28" spans="1:10" ht="24">
      <c r="A28" s="8"/>
      <c r="B28" s="51" t="s">
        <v>19</v>
      </c>
      <c r="C28" s="52"/>
      <c r="D28" s="51"/>
      <c r="E28" s="53">
        <v>15000</v>
      </c>
      <c r="F28" s="49">
        <f>H28+I28+J28</f>
        <v>10150</v>
      </c>
      <c r="G28" s="54">
        <f>SUM(E28-F28)</f>
        <v>4850</v>
      </c>
      <c r="H28" s="96">
        <v>0</v>
      </c>
      <c r="I28" s="96">
        <v>9400</v>
      </c>
      <c r="J28" s="96">
        <v>750</v>
      </c>
    </row>
    <row r="29" spans="1:10" ht="24">
      <c r="A29" s="8"/>
      <c r="B29" s="51" t="s">
        <v>20</v>
      </c>
      <c r="C29" s="52"/>
      <c r="D29" s="51"/>
      <c r="E29" s="53">
        <v>65400</v>
      </c>
      <c r="F29" s="49">
        <f>H29+I29+J29</f>
        <v>14850</v>
      </c>
      <c r="G29" s="54">
        <f>SUM(E29-F29)</f>
        <v>50550</v>
      </c>
      <c r="H29" s="96">
        <v>3000</v>
      </c>
      <c r="I29" s="96">
        <v>6900</v>
      </c>
      <c r="J29" s="96">
        <v>4950</v>
      </c>
    </row>
    <row r="30" spans="1:10" ht="24">
      <c r="A30" s="8"/>
      <c r="B30" s="51" t="s">
        <v>21</v>
      </c>
      <c r="C30" s="52"/>
      <c r="D30" s="51"/>
      <c r="E30" s="53">
        <v>200000</v>
      </c>
      <c r="F30" s="49">
        <f>H30+I30+J30</f>
        <v>0</v>
      </c>
      <c r="G30" s="54">
        <f>SUM(E30-F30)</f>
        <v>200000</v>
      </c>
      <c r="H30" s="96">
        <v>0</v>
      </c>
      <c r="I30" s="96">
        <v>0</v>
      </c>
      <c r="J30" s="96">
        <v>0</v>
      </c>
    </row>
    <row r="31" spans="1:10" ht="24">
      <c r="A31" s="8"/>
      <c r="B31" s="55" t="s">
        <v>22</v>
      </c>
      <c r="C31" s="56"/>
      <c r="D31" s="55"/>
      <c r="E31" s="57">
        <v>20000</v>
      </c>
      <c r="F31" s="49">
        <f>H31+I31+J31</f>
        <v>0</v>
      </c>
      <c r="G31" s="58">
        <f>SUM(E31-F31)</f>
        <v>20000</v>
      </c>
      <c r="H31" s="97">
        <v>0</v>
      </c>
      <c r="I31" s="97">
        <v>0</v>
      </c>
      <c r="J31" s="97">
        <v>0</v>
      </c>
    </row>
    <row r="32" spans="1:10" ht="24">
      <c r="A32" s="11"/>
      <c r="B32" s="110" t="s">
        <v>54</v>
      </c>
      <c r="C32" s="111"/>
      <c r="D32" s="4"/>
      <c r="E32" s="14">
        <f>SUM(E27:E31)</f>
        <v>330400</v>
      </c>
      <c r="F32" s="14">
        <f>SUM(F27:F31)</f>
        <v>25000</v>
      </c>
      <c r="G32" s="14">
        <f>SUM(G27:G31)</f>
        <v>305400</v>
      </c>
      <c r="H32" s="98">
        <f>SUM(H27:H31)</f>
        <v>3000</v>
      </c>
      <c r="I32" s="98">
        <f>SUM(I27:I31)</f>
        <v>16300</v>
      </c>
      <c r="J32" s="98">
        <f>SUM(J27:J31)</f>
        <v>5700</v>
      </c>
    </row>
    <row r="33" spans="1:10" ht="24">
      <c r="A33" s="60" t="s">
        <v>23</v>
      </c>
      <c r="B33" s="2"/>
      <c r="C33" s="10"/>
      <c r="D33" s="2"/>
      <c r="E33" s="13"/>
      <c r="F33" s="13"/>
      <c r="G33" s="7"/>
      <c r="H33" s="99"/>
      <c r="I33" s="99"/>
      <c r="J33" s="99"/>
    </row>
    <row r="34" spans="1:10" ht="24">
      <c r="A34" s="8"/>
      <c r="B34" s="47" t="s">
        <v>24</v>
      </c>
      <c r="C34" s="48"/>
      <c r="D34" s="47"/>
      <c r="E34" s="49">
        <v>274000</v>
      </c>
      <c r="F34" s="49">
        <f aca="true" t="shared" si="2" ref="F34:F44">H34+I34+J34</f>
        <v>167852.2</v>
      </c>
      <c r="G34" s="50">
        <f>SUM(E34-F34)</f>
        <v>106147.79999999999</v>
      </c>
      <c r="H34" s="95">
        <v>6600</v>
      </c>
      <c r="I34" s="95">
        <v>94384</v>
      </c>
      <c r="J34" s="95">
        <v>66868.2</v>
      </c>
    </row>
    <row r="35" spans="1:10" ht="24">
      <c r="A35" s="8"/>
      <c r="B35" s="51" t="s">
        <v>25</v>
      </c>
      <c r="C35" s="52"/>
      <c r="D35" s="51"/>
      <c r="E35" s="53">
        <v>100000</v>
      </c>
      <c r="F35" s="49">
        <f t="shared" si="2"/>
        <v>16800</v>
      </c>
      <c r="G35" s="54">
        <f>SUM(E35-F35)</f>
        <v>83200</v>
      </c>
      <c r="H35" s="96">
        <v>0</v>
      </c>
      <c r="I35" s="96">
        <v>13800</v>
      </c>
      <c r="J35" s="96">
        <v>3000</v>
      </c>
    </row>
    <row r="36" spans="1:10" ht="24">
      <c r="A36" s="8"/>
      <c r="B36" s="51" t="s">
        <v>26</v>
      </c>
      <c r="C36" s="52"/>
      <c r="D36" s="51"/>
      <c r="E36" s="53"/>
      <c r="F36" s="49">
        <f t="shared" si="2"/>
        <v>0</v>
      </c>
      <c r="G36" s="54"/>
      <c r="H36" s="96"/>
      <c r="I36" s="96"/>
      <c r="J36" s="96">
        <v>0</v>
      </c>
    </row>
    <row r="37" spans="1:10" ht="24">
      <c r="A37" s="8"/>
      <c r="B37" s="51"/>
      <c r="C37" s="52" t="s">
        <v>65</v>
      </c>
      <c r="D37" s="51"/>
      <c r="E37" s="53">
        <v>20000</v>
      </c>
      <c r="F37" s="49">
        <f t="shared" si="2"/>
        <v>1550</v>
      </c>
      <c r="G37" s="54">
        <f aca="true" t="shared" si="3" ref="G37:G44">SUM(E37-F37)</f>
        <v>18450</v>
      </c>
      <c r="H37" s="96">
        <v>0</v>
      </c>
      <c r="I37" s="96">
        <v>0</v>
      </c>
      <c r="J37" s="96">
        <v>1550</v>
      </c>
    </row>
    <row r="38" spans="1:10" ht="24">
      <c r="A38" s="8"/>
      <c r="B38" s="51"/>
      <c r="C38" s="52" t="s">
        <v>66</v>
      </c>
      <c r="D38" s="51"/>
      <c r="E38" s="53">
        <v>10000</v>
      </c>
      <c r="F38" s="49">
        <f t="shared" si="2"/>
        <v>3360</v>
      </c>
      <c r="G38" s="54">
        <f t="shared" si="3"/>
        <v>6640</v>
      </c>
      <c r="H38" s="96">
        <v>0</v>
      </c>
      <c r="I38" s="96">
        <v>0</v>
      </c>
      <c r="J38" s="96">
        <v>3360</v>
      </c>
    </row>
    <row r="39" spans="1:10" ht="24">
      <c r="A39" s="8"/>
      <c r="B39" s="51" t="s">
        <v>27</v>
      </c>
      <c r="C39" s="52"/>
      <c r="D39" s="51"/>
      <c r="E39" s="53"/>
      <c r="F39" s="49">
        <f t="shared" si="2"/>
        <v>0</v>
      </c>
      <c r="G39" s="54"/>
      <c r="H39" s="96"/>
      <c r="I39" s="96"/>
      <c r="J39" s="96"/>
    </row>
    <row r="40" spans="1:10" ht="24">
      <c r="A40" s="8"/>
      <c r="B40" s="51"/>
      <c r="C40" s="52" t="s">
        <v>28</v>
      </c>
      <c r="D40" s="51"/>
      <c r="E40" s="53">
        <v>72000</v>
      </c>
      <c r="F40" s="49">
        <f t="shared" si="2"/>
        <v>0</v>
      </c>
      <c r="G40" s="54">
        <f t="shared" si="3"/>
        <v>72000</v>
      </c>
      <c r="H40" s="96">
        <v>0</v>
      </c>
      <c r="I40" s="96">
        <v>0</v>
      </c>
      <c r="J40" s="96">
        <v>0</v>
      </c>
    </row>
    <row r="41" spans="1:10" ht="24">
      <c r="A41" s="8"/>
      <c r="B41" s="51"/>
      <c r="C41" s="52" t="s">
        <v>29</v>
      </c>
      <c r="D41" s="51"/>
      <c r="E41" s="53">
        <v>500000</v>
      </c>
      <c r="F41" s="49">
        <f t="shared" si="2"/>
        <v>146035</v>
      </c>
      <c r="G41" s="54">
        <f t="shared" si="3"/>
        <v>353965</v>
      </c>
      <c r="H41" s="96">
        <v>0</v>
      </c>
      <c r="I41" s="96">
        <v>0</v>
      </c>
      <c r="J41" s="96">
        <v>146035</v>
      </c>
    </row>
    <row r="42" spans="1:10" ht="24">
      <c r="A42" s="8"/>
      <c r="B42" s="51"/>
      <c r="C42" s="52" t="s">
        <v>30</v>
      </c>
      <c r="D42" s="51"/>
      <c r="E42" s="53">
        <v>20000</v>
      </c>
      <c r="F42" s="49">
        <f t="shared" si="2"/>
        <v>0</v>
      </c>
      <c r="G42" s="54">
        <f t="shared" si="3"/>
        <v>20000</v>
      </c>
      <c r="H42" s="96">
        <v>0</v>
      </c>
      <c r="I42" s="96">
        <v>0</v>
      </c>
      <c r="J42" s="96">
        <v>0</v>
      </c>
    </row>
    <row r="43" spans="1:10" ht="24">
      <c r="A43" s="8"/>
      <c r="B43" s="51"/>
      <c r="C43" s="52" t="s">
        <v>31</v>
      </c>
      <c r="D43" s="51"/>
      <c r="E43" s="53">
        <v>10000</v>
      </c>
      <c r="F43" s="49">
        <f t="shared" si="2"/>
        <v>0</v>
      </c>
      <c r="G43" s="54">
        <f t="shared" si="3"/>
        <v>10000</v>
      </c>
      <c r="H43" s="96">
        <v>0</v>
      </c>
      <c r="I43" s="96">
        <v>0</v>
      </c>
      <c r="J43" s="96">
        <v>0</v>
      </c>
    </row>
    <row r="44" spans="1:10" ht="24">
      <c r="A44" s="8"/>
      <c r="B44" s="55"/>
      <c r="C44" s="56" t="s">
        <v>32</v>
      </c>
      <c r="D44" s="55"/>
      <c r="E44" s="57">
        <v>10000</v>
      </c>
      <c r="F44" s="49">
        <f t="shared" si="2"/>
        <v>0</v>
      </c>
      <c r="G44" s="58">
        <f t="shared" si="3"/>
        <v>10000</v>
      </c>
      <c r="H44" s="97">
        <v>0</v>
      </c>
      <c r="I44" s="97">
        <v>0</v>
      </c>
      <c r="J44" s="97">
        <v>0</v>
      </c>
    </row>
    <row r="45" spans="1:10" ht="24">
      <c r="A45" s="11"/>
      <c r="B45" s="110" t="s">
        <v>55</v>
      </c>
      <c r="C45" s="111"/>
      <c r="D45" s="4"/>
      <c r="E45" s="14">
        <f>SUM(E34:E44)</f>
        <v>1016000</v>
      </c>
      <c r="F45" s="14">
        <f>SUM(F34:F44)</f>
        <v>335597.2</v>
      </c>
      <c r="G45" s="14">
        <f>SUM(G34:G44)</f>
        <v>680402.8</v>
      </c>
      <c r="H45" s="98">
        <f>SUM(H34:H44)</f>
        <v>6600</v>
      </c>
      <c r="I45" s="98">
        <f>SUM(I34:I44)</f>
        <v>108184</v>
      </c>
      <c r="J45" s="98">
        <f>SUM(J34:J44)</f>
        <v>220813.2</v>
      </c>
    </row>
    <row r="46" spans="1:10" ht="24">
      <c r="A46" s="59" t="s">
        <v>33</v>
      </c>
      <c r="B46" s="2"/>
      <c r="C46" s="10"/>
      <c r="D46" s="2"/>
      <c r="E46" s="13"/>
      <c r="F46" s="13"/>
      <c r="G46" s="7"/>
      <c r="H46" s="99"/>
      <c r="I46" s="99"/>
      <c r="J46" s="99"/>
    </row>
    <row r="47" spans="1:10" ht="24">
      <c r="A47" s="8"/>
      <c r="B47" s="47" t="s">
        <v>34</v>
      </c>
      <c r="C47" s="48"/>
      <c r="D47" s="47"/>
      <c r="E47" s="49">
        <v>100000</v>
      </c>
      <c r="F47" s="49">
        <f aca="true" t="shared" si="4" ref="F47:F53">H47+I47+J47</f>
        <v>24455</v>
      </c>
      <c r="G47" s="50">
        <f aca="true" t="shared" si="5" ref="G47:G53">SUM(E47-F47)</f>
        <v>75545</v>
      </c>
      <c r="H47" s="95">
        <v>0</v>
      </c>
      <c r="I47" s="95">
        <v>0</v>
      </c>
      <c r="J47" s="95">
        <v>24455</v>
      </c>
    </row>
    <row r="48" spans="1:10" ht="24">
      <c r="A48" s="8"/>
      <c r="B48" s="51" t="s">
        <v>35</v>
      </c>
      <c r="C48" s="52"/>
      <c r="D48" s="51"/>
      <c r="E48" s="53">
        <v>10000</v>
      </c>
      <c r="F48" s="49">
        <f t="shared" si="4"/>
        <v>9958</v>
      </c>
      <c r="G48" s="54">
        <f t="shared" si="5"/>
        <v>42</v>
      </c>
      <c r="H48" s="96">
        <v>0</v>
      </c>
      <c r="I48" s="96">
        <v>1800</v>
      </c>
      <c r="J48" s="96">
        <v>8158</v>
      </c>
    </row>
    <row r="49" spans="1:10" ht="24">
      <c r="A49" s="8"/>
      <c r="B49" s="51" t="s">
        <v>36</v>
      </c>
      <c r="C49" s="52"/>
      <c r="D49" s="51"/>
      <c r="E49" s="53">
        <v>10000</v>
      </c>
      <c r="F49" s="49">
        <f t="shared" si="4"/>
        <v>0</v>
      </c>
      <c r="G49" s="54">
        <f t="shared" si="5"/>
        <v>10000</v>
      </c>
      <c r="H49" s="96">
        <v>0</v>
      </c>
      <c r="I49" s="96">
        <v>0</v>
      </c>
      <c r="J49" s="96">
        <v>0</v>
      </c>
    </row>
    <row r="50" spans="1:10" ht="24">
      <c r="A50" s="8"/>
      <c r="B50" s="51" t="s">
        <v>37</v>
      </c>
      <c r="C50" s="52"/>
      <c r="D50" s="51"/>
      <c r="E50" s="53">
        <v>200000</v>
      </c>
      <c r="F50" s="49">
        <f t="shared" si="4"/>
        <v>30397</v>
      </c>
      <c r="G50" s="54">
        <f t="shared" si="5"/>
        <v>169603</v>
      </c>
      <c r="H50" s="96">
        <v>0</v>
      </c>
      <c r="I50" s="96">
        <v>16240</v>
      </c>
      <c r="J50" s="96">
        <v>14157</v>
      </c>
    </row>
    <row r="51" spans="1:10" ht="24">
      <c r="A51" s="8"/>
      <c r="B51" s="51" t="s">
        <v>38</v>
      </c>
      <c r="C51" s="52"/>
      <c r="D51" s="51"/>
      <c r="E51" s="53">
        <v>500000</v>
      </c>
      <c r="F51" s="49">
        <f t="shared" si="4"/>
        <v>67500</v>
      </c>
      <c r="G51" s="54">
        <f t="shared" si="5"/>
        <v>432500</v>
      </c>
      <c r="H51" s="96">
        <v>0</v>
      </c>
      <c r="I51" s="96">
        <v>0</v>
      </c>
      <c r="J51" s="96">
        <v>67500</v>
      </c>
    </row>
    <row r="52" spans="1:10" ht="24">
      <c r="A52" s="8"/>
      <c r="B52" s="51" t="s">
        <v>39</v>
      </c>
      <c r="C52" s="52"/>
      <c r="D52" s="51"/>
      <c r="E52" s="53">
        <v>100000</v>
      </c>
      <c r="F52" s="49">
        <f t="shared" si="4"/>
        <v>9500</v>
      </c>
      <c r="G52" s="54">
        <f t="shared" si="5"/>
        <v>90500</v>
      </c>
      <c r="H52" s="96">
        <v>0</v>
      </c>
      <c r="I52" s="96">
        <v>9500</v>
      </c>
      <c r="J52" s="96">
        <v>0</v>
      </c>
    </row>
    <row r="53" spans="1:10" ht="24">
      <c r="A53" s="8"/>
      <c r="B53" s="55" t="s">
        <v>40</v>
      </c>
      <c r="C53" s="56"/>
      <c r="D53" s="55"/>
      <c r="E53" s="57">
        <v>30000</v>
      </c>
      <c r="F53" s="49">
        <f t="shared" si="4"/>
        <v>4875</v>
      </c>
      <c r="G53" s="58">
        <f t="shared" si="5"/>
        <v>25125</v>
      </c>
      <c r="H53" s="97">
        <v>0</v>
      </c>
      <c r="I53" s="97">
        <v>2325</v>
      </c>
      <c r="J53" s="97">
        <v>2550</v>
      </c>
    </row>
    <row r="54" spans="1:10" ht="24">
      <c r="A54" s="11"/>
      <c r="B54" s="110" t="s">
        <v>60</v>
      </c>
      <c r="C54" s="111"/>
      <c r="D54" s="4"/>
      <c r="E54" s="14">
        <f>SUM(E47:E53)</f>
        <v>950000</v>
      </c>
      <c r="F54" s="14">
        <f>SUM(F47:F53)</f>
        <v>146685</v>
      </c>
      <c r="G54" s="14">
        <f>SUM(G47:G53)</f>
        <v>803315</v>
      </c>
      <c r="H54" s="98">
        <f>SUM(H47:H53)</f>
        <v>0</v>
      </c>
      <c r="I54" s="98">
        <f>SUM(I47:I53)</f>
        <v>29865</v>
      </c>
      <c r="J54" s="98">
        <f>SUM(J47:J53)</f>
        <v>116820</v>
      </c>
    </row>
    <row r="55" spans="1:10" ht="24">
      <c r="A55" s="59" t="s">
        <v>41</v>
      </c>
      <c r="B55" s="2"/>
      <c r="C55" s="10"/>
      <c r="D55" s="2"/>
      <c r="E55" s="13"/>
      <c r="F55" s="13"/>
      <c r="G55" s="7"/>
      <c r="H55" s="99"/>
      <c r="I55" s="99"/>
      <c r="J55" s="99"/>
    </row>
    <row r="56" spans="1:10" ht="24">
      <c r="A56" s="8"/>
      <c r="B56" s="47" t="s">
        <v>42</v>
      </c>
      <c r="C56" s="48"/>
      <c r="D56" s="47"/>
      <c r="E56" s="49">
        <v>400000</v>
      </c>
      <c r="F56" s="49">
        <f>H56+I56+J56</f>
        <v>86210.51000000001</v>
      </c>
      <c r="G56" s="50">
        <f>SUM(E56-F56)</f>
        <v>313789.49</v>
      </c>
      <c r="H56" s="95">
        <v>41362.43</v>
      </c>
      <c r="I56" s="95">
        <v>0</v>
      </c>
      <c r="J56" s="95">
        <v>44848.08</v>
      </c>
    </row>
    <row r="57" spans="1:10" ht="24">
      <c r="A57" s="8"/>
      <c r="B57" s="51" t="s">
        <v>43</v>
      </c>
      <c r="C57" s="52"/>
      <c r="D57" s="51"/>
      <c r="E57" s="53">
        <v>12000</v>
      </c>
      <c r="F57" s="49">
        <f>H57+I57+J57</f>
        <v>771.47</v>
      </c>
      <c r="G57" s="54">
        <f>SUM(E57-F57)</f>
        <v>11228.53</v>
      </c>
      <c r="H57" s="96">
        <v>0</v>
      </c>
      <c r="I57" s="96">
        <v>0</v>
      </c>
      <c r="J57" s="96">
        <v>771.47</v>
      </c>
    </row>
    <row r="58" spans="1:10" ht="24">
      <c r="A58" s="8"/>
      <c r="B58" s="51" t="s">
        <v>44</v>
      </c>
      <c r="C58" s="52"/>
      <c r="D58" s="51"/>
      <c r="E58" s="53">
        <v>15000</v>
      </c>
      <c r="F58" s="49">
        <f>H58+I58+J58</f>
        <v>1082</v>
      </c>
      <c r="G58" s="54">
        <f>SUM(E58-F58)</f>
        <v>13918</v>
      </c>
      <c r="H58" s="96">
        <v>0</v>
      </c>
      <c r="I58" s="96">
        <v>1082</v>
      </c>
      <c r="J58" s="96">
        <v>0</v>
      </c>
    </row>
    <row r="59" spans="1:10" ht="24">
      <c r="A59" s="8"/>
      <c r="B59" s="55" t="s">
        <v>48</v>
      </c>
      <c r="C59" s="56"/>
      <c r="D59" s="55"/>
      <c r="E59" s="57">
        <v>96000</v>
      </c>
      <c r="F59" s="49">
        <f>H59+I59+J59</f>
        <v>14124</v>
      </c>
      <c r="G59" s="58">
        <f>SUM(E59-F59)</f>
        <v>81876</v>
      </c>
      <c r="H59" s="97">
        <v>0</v>
      </c>
      <c r="I59" s="97">
        <v>0</v>
      </c>
      <c r="J59" s="97">
        <v>14124</v>
      </c>
    </row>
    <row r="60" spans="1:10" ht="24">
      <c r="A60" s="12"/>
      <c r="B60" s="116" t="s">
        <v>56</v>
      </c>
      <c r="C60" s="117"/>
      <c r="D60" s="5"/>
      <c r="E60" s="15">
        <f>SUM(E56:E59)</f>
        <v>523000</v>
      </c>
      <c r="F60" s="15">
        <f>SUM(F56:F59)</f>
        <v>102187.98000000001</v>
      </c>
      <c r="G60" s="15">
        <f>SUM(G56:G59)</f>
        <v>420812.02</v>
      </c>
      <c r="H60" s="100">
        <f>SUM(H56:H59)</f>
        <v>41362.43</v>
      </c>
      <c r="I60" s="100">
        <f>SUM(I56:I59)</f>
        <v>1082</v>
      </c>
      <c r="J60" s="100">
        <f>SUM(J56:J59)</f>
        <v>59743.55</v>
      </c>
    </row>
    <row r="61" spans="1:10" ht="24">
      <c r="A61" s="118" t="s">
        <v>57</v>
      </c>
      <c r="B61" s="119"/>
      <c r="C61" s="120"/>
      <c r="D61" s="22"/>
      <c r="E61" s="27">
        <f>SUM(E32+E45+E54+E60)</f>
        <v>2819400</v>
      </c>
      <c r="F61" s="27">
        <f>SUM(F32+F45+F54+F60)</f>
        <v>609470.18</v>
      </c>
      <c r="G61" s="27">
        <f>SUM(G32+G45+G54+G60)</f>
        <v>2209929.8200000003</v>
      </c>
      <c r="H61" s="98">
        <f>SUM(H32+H45+H54+H60)</f>
        <v>50962.43</v>
      </c>
      <c r="I61" s="98">
        <f>SUM(I32+I45+I54+I60)</f>
        <v>155431</v>
      </c>
      <c r="J61" s="98">
        <f>SUM(J32+J45+J54+J60)</f>
        <v>403076.75</v>
      </c>
    </row>
    <row r="62" spans="1:10" ht="24">
      <c r="A62" s="112" t="s">
        <v>49</v>
      </c>
      <c r="B62" s="121"/>
      <c r="C62" s="122"/>
      <c r="D62" s="2"/>
      <c r="E62" s="13"/>
      <c r="F62" s="13"/>
      <c r="G62" s="7"/>
      <c r="H62" s="99"/>
      <c r="I62" s="99"/>
      <c r="J62" s="99"/>
    </row>
    <row r="63" spans="1:10" ht="24">
      <c r="A63" s="8"/>
      <c r="B63" s="47" t="s">
        <v>50</v>
      </c>
      <c r="C63" s="48"/>
      <c r="D63" s="47"/>
      <c r="E63" s="49"/>
      <c r="F63" s="49">
        <f>H63+I63+J63</f>
        <v>0</v>
      </c>
      <c r="G63" s="50"/>
      <c r="H63" s="95"/>
      <c r="I63" s="95"/>
      <c r="J63" s="95"/>
    </row>
    <row r="64" spans="1:10" ht="24">
      <c r="A64" s="8"/>
      <c r="B64" s="55"/>
      <c r="C64" s="56" t="s">
        <v>51</v>
      </c>
      <c r="D64" s="55"/>
      <c r="E64" s="57">
        <v>20000</v>
      </c>
      <c r="F64" s="49">
        <f>H64+I64+J64</f>
        <v>13000</v>
      </c>
      <c r="G64" s="58">
        <f>SUM(E64-F64)</f>
        <v>7000</v>
      </c>
      <c r="H64" s="97">
        <v>0</v>
      </c>
      <c r="I64" s="97">
        <v>0</v>
      </c>
      <c r="J64" s="97">
        <v>13000</v>
      </c>
    </row>
    <row r="65" spans="1:10" ht="24">
      <c r="A65" s="118" t="s">
        <v>58</v>
      </c>
      <c r="B65" s="119"/>
      <c r="C65" s="120"/>
      <c r="D65" s="22"/>
      <c r="E65" s="23">
        <f>SUM(E64)</f>
        <v>20000</v>
      </c>
      <c r="F65" s="23">
        <f>SUM(F64)</f>
        <v>13000</v>
      </c>
      <c r="G65" s="23">
        <f>SUM(G64)</f>
        <v>7000</v>
      </c>
      <c r="H65" s="101">
        <f>SUM(H64)</f>
        <v>0</v>
      </c>
      <c r="I65" s="101">
        <f>SUM(I64)</f>
        <v>0</v>
      </c>
      <c r="J65" s="101">
        <f>SUM(J64)</f>
        <v>13000</v>
      </c>
    </row>
    <row r="66" spans="1:10" ht="24.75" thickBot="1">
      <c r="A66" s="123" t="s">
        <v>63</v>
      </c>
      <c r="B66" s="124"/>
      <c r="C66" s="125"/>
      <c r="D66" s="24"/>
      <c r="E66" s="25">
        <f>SUM(E24+E61+E65)</f>
        <v>7290320</v>
      </c>
      <c r="F66" s="25">
        <f>SUM(F24+F61+F65)</f>
        <v>1607319.94</v>
      </c>
      <c r="G66" s="25">
        <f>SUM(G24+G61+G65)</f>
        <v>5683000.0600000005</v>
      </c>
      <c r="H66" s="102">
        <f>SUM(H24+H61+H65)</f>
        <v>422222.43</v>
      </c>
      <c r="I66" s="102">
        <f>SUM(I24+I61+I65)</f>
        <v>526691</v>
      </c>
      <c r="J66" s="102">
        <f>SUM(J24+J61+J65)</f>
        <v>658406.51</v>
      </c>
    </row>
    <row r="67" spans="1:7" ht="24.75" thickTop="1">
      <c r="A67" s="18"/>
      <c r="B67" s="18"/>
      <c r="C67" s="18"/>
      <c r="D67" s="19"/>
      <c r="E67" s="20"/>
      <c r="F67" s="20"/>
      <c r="G67" s="20"/>
    </row>
    <row r="68" spans="1:7" ht="24">
      <c r="A68" s="105" t="s">
        <v>72</v>
      </c>
      <c r="B68" s="105"/>
      <c r="C68" s="105"/>
      <c r="D68" s="105"/>
      <c r="E68" s="105"/>
      <c r="F68" s="105"/>
      <c r="G68" s="105"/>
    </row>
    <row r="69" spans="1:7" ht="24">
      <c r="A69" s="106" t="s">
        <v>75</v>
      </c>
      <c r="B69" s="107"/>
      <c r="C69" s="107"/>
      <c r="D69" s="107"/>
      <c r="E69" s="107"/>
      <c r="F69" s="107"/>
      <c r="G69" s="108"/>
    </row>
    <row r="70" spans="1:10" ht="24">
      <c r="A70" s="109" t="s">
        <v>61</v>
      </c>
      <c r="B70" s="110"/>
      <c r="C70" s="111"/>
      <c r="D70" s="78" t="s">
        <v>45</v>
      </c>
      <c r="E70" s="16" t="s">
        <v>46</v>
      </c>
      <c r="F70" s="16" t="s">
        <v>177</v>
      </c>
      <c r="G70" s="17" t="s">
        <v>47</v>
      </c>
      <c r="H70" s="94" t="s">
        <v>174</v>
      </c>
      <c r="I70" s="94" t="s">
        <v>175</v>
      </c>
      <c r="J70" s="94" t="s">
        <v>176</v>
      </c>
    </row>
    <row r="71" spans="1:7" ht="24">
      <c r="A71" s="112" t="s">
        <v>16</v>
      </c>
      <c r="B71" s="113"/>
      <c r="C71" s="114"/>
      <c r="D71" s="2"/>
      <c r="E71" s="13"/>
      <c r="F71" s="13"/>
      <c r="G71" s="7"/>
    </row>
    <row r="72" spans="1:7" ht="24">
      <c r="A72" s="60" t="s">
        <v>23</v>
      </c>
      <c r="B72" s="2"/>
      <c r="C72" s="10"/>
      <c r="D72" s="2"/>
      <c r="E72" s="13"/>
      <c r="F72" s="13"/>
      <c r="G72" s="7"/>
    </row>
    <row r="73" spans="1:7" ht="24">
      <c r="A73" s="8"/>
      <c r="B73" s="47" t="s">
        <v>27</v>
      </c>
      <c r="C73" s="48"/>
      <c r="D73" s="47"/>
      <c r="E73" s="49"/>
      <c r="F73" s="49"/>
      <c r="G73" s="50"/>
    </row>
    <row r="74" spans="1:10" ht="24">
      <c r="A74" s="8"/>
      <c r="B74" s="51"/>
      <c r="C74" s="52" t="s">
        <v>73</v>
      </c>
      <c r="D74" s="51"/>
      <c r="E74" s="53">
        <v>20000</v>
      </c>
      <c r="F74" s="49">
        <f>H74+I74+J74</f>
        <v>0</v>
      </c>
      <c r="G74" s="54">
        <f>SUM(E74-F74)</f>
        <v>20000</v>
      </c>
      <c r="H74" s="96">
        <v>0</v>
      </c>
      <c r="I74" s="96">
        <v>0</v>
      </c>
      <c r="J74" s="96">
        <v>0</v>
      </c>
    </row>
    <row r="75" spans="1:10" ht="24">
      <c r="A75" s="8"/>
      <c r="B75" s="55"/>
      <c r="C75" s="56" t="s">
        <v>74</v>
      </c>
      <c r="D75" s="55"/>
      <c r="E75" s="57">
        <v>50000</v>
      </c>
      <c r="F75" s="49">
        <f>H75+I75+J75</f>
        <v>0</v>
      </c>
      <c r="G75" s="58">
        <f>SUM(E75-F75)</f>
        <v>50000</v>
      </c>
      <c r="H75" s="97">
        <v>0</v>
      </c>
      <c r="I75" s="97">
        <v>0</v>
      </c>
      <c r="J75" s="97">
        <v>0</v>
      </c>
    </row>
    <row r="76" spans="1:10" ht="24">
      <c r="A76" s="11"/>
      <c r="B76" s="110" t="s">
        <v>55</v>
      </c>
      <c r="C76" s="111"/>
      <c r="D76" s="4"/>
      <c r="E76" s="14">
        <f>SUM(E73:E75)</f>
        <v>70000</v>
      </c>
      <c r="F76" s="14">
        <f>SUM(F73:F75)</f>
        <v>0</v>
      </c>
      <c r="G76" s="14">
        <f>SUM(G73:G75)</f>
        <v>70000</v>
      </c>
      <c r="H76" s="98">
        <f>SUM(H73:H75)</f>
        <v>0</v>
      </c>
      <c r="I76" s="98">
        <f>SUM(I73:I75)</f>
        <v>0</v>
      </c>
      <c r="J76" s="98">
        <f>SUM(J73:J75)</f>
        <v>0</v>
      </c>
    </row>
    <row r="77" spans="1:10" ht="24.75" thickBot="1">
      <c r="A77" s="126" t="s">
        <v>57</v>
      </c>
      <c r="B77" s="127"/>
      <c r="C77" s="128"/>
      <c r="D77" s="21"/>
      <c r="E77" s="25">
        <f>SUM(E76)</f>
        <v>70000</v>
      </c>
      <c r="F77" s="25">
        <f>SUM(F76)</f>
        <v>0</v>
      </c>
      <c r="G77" s="25">
        <f>SUM(G76)</f>
        <v>70000</v>
      </c>
      <c r="H77" s="102">
        <f>SUM(H76)</f>
        <v>0</v>
      </c>
      <c r="I77" s="102">
        <f>SUM(I76)</f>
        <v>0</v>
      </c>
      <c r="J77" s="102">
        <f>SUM(J76)</f>
        <v>0</v>
      </c>
    </row>
    <row r="78" spans="1:7" ht="24.75" thickTop="1">
      <c r="A78" s="30"/>
      <c r="B78" s="30"/>
      <c r="C78" s="30"/>
      <c r="D78" s="31"/>
      <c r="E78" s="44"/>
      <c r="F78" s="44"/>
      <c r="G78" s="44"/>
    </row>
    <row r="79" spans="1:7" ht="24">
      <c r="A79" s="130" t="s">
        <v>78</v>
      </c>
      <c r="B79" s="130"/>
      <c r="C79" s="130"/>
      <c r="D79" s="130"/>
      <c r="E79" s="130"/>
      <c r="F79" s="130"/>
      <c r="G79" s="130"/>
    </row>
    <row r="80" spans="1:10" ht="24">
      <c r="A80" s="109" t="s">
        <v>61</v>
      </c>
      <c r="B80" s="110"/>
      <c r="C80" s="111"/>
      <c r="D80" s="78" t="s">
        <v>45</v>
      </c>
      <c r="E80" s="16" t="s">
        <v>46</v>
      </c>
      <c r="F80" s="16" t="s">
        <v>177</v>
      </c>
      <c r="G80" s="17" t="s">
        <v>47</v>
      </c>
      <c r="H80" s="94" t="s">
        <v>174</v>
      </c>
      <c r="I80" s="94" t="s">
        <v>175</v>
      </c>
      <c r="J80" s="94" t="s">
        <v>176</v>
      </c>
    </row>
    <row r="81" spans="1:7" ht="24">
      <c r="A81" s="112" t="s">
        <v>16</v>
      </c>
      <c r="B81" s="113"/>
      <c r="C81" s="114"/>
      <c r="D81" s="2"/>
      <c r="E81" s="13"/>
      <c r="F81" s="13"/>
      <c r="G81" s="7"/>
    </row>
    <row r="82" spans="1:7" ht="24">
      <c r="A82" s="60" t="s">
        <v>23</v>
      </c>
      <c r="B82" s="2"/>
      <c r="C82" s="10"/>
      <c r="D82" s="2"/>
      <c r="E82" s="13"/>
      <c r="F82" s="13"/>
      <c r="G82" s="7"/>
    </row>
    <row r="83" spans="1:7" ht="24">
      <c r="A83" s="8"/>
      <c r="B83" s="47" t="s">
        <v>27</v>
      </c>
      <c r="C83" s="48"/>
      <c r="D83" s="47"/>
      <c r="E83" s="49"/>
      <c r="F83" s="49"/>
      <c r="G83" s="50"/>
    </row>
    <row r="84" spans="1:10" ht="24">
      <c r="A84" s="8"/>
      <c r="B84" s="55"/>
      <c r="C84" s="56" t="s">
        <v>76</v>
      </c>
      <c r="D84" s="55"/>
      <c r="E84" s="57">
        <v>50000</v>
      </c>
      <c r="F84" s="49">
        <f>H84+I84+J84</f>
        <v>0</v>
      </c>
      <c r="G84" s="58">
        <f>SUM(E84-F84)</f>
        <v>50000</v>
      </c>
      <c r="H84" s="97">
        <v>0</v>
      </c>
      <c r="I84" s="97">
        <v>0</v>
      </c>
      <c r="J84" s="97">
        <v>0</v>
      </c>
    </row>
    <row r="85" spans="1:10" ht="24">
      <c r="A85" s="11"/>
      <c r="B85" s="110" t="s">
        <v>55</v>
      </c>
      <c r="C85" s="111"/>
      <c r="D85" s="4"/>
      <c r="E85" s="14">
        <f>SUM(E83:E84)</f>
        <v>50000</v>
      </c>
      <c r="F85" s="14">
        <f>SUM(F83:F84)</f>
        <v>0</v>
      </c>
      <c r="G85" s="14">
        <f>SUM(G83:G84)</f>
        <v>50000</v>
      </c>
      <c r="H85" s="98">
        <f>SUM(H83:H84)</f>
        <v>0</v>
      </c>
      <c r="I85" s="98">
        <f>SUM(I83:I84)</f>
        <v>0</v>
      </c>
      <c r="J85" s="98">
        <f>SUM(J83:J84)</f>
        <v>0</v>
      </c>
    </row>
    <row r="86" spans="1:10" ht="24.75" thickBot="1">
      <c r="A86" s="126" t="s">
        <v>57</v>
      </c>
      <c r="B86" s="127"/>
      <c r="C86" s="128"/>
      <c r="D86" s="21"/>
      <c r="E86" s="25">
        <f>SUM(E85)</f>
        <v>50000</v>
      </c>
      <c r="F86" s="25">
        <f>SUM(F85)</f>
        <v>0</v>
      </c>
      <c r="G86" s="25">
        <f>SUM(G85)</f>
        <v>50000</v>
      </c>
      <c r="H86" s="102">
        <f>SUM(H85)</f>
        <v>0</v>
      </c>
      <c r="I86" s="102">
        <f>SUM(I85)</f>
        <v>0</v>
      </c>
      <c r="J86" s="102">
        <f>SUM(J85)</f>
        <v>0</v>
      </c>
    </row>
    <row r="87" spans="1:10" s="82" customFormat="1" ht="24.75" thickTop="1">
      <c r="A87" s="79"/>
      <c r="B87" s="79"/>
      <c r="C87" s="79"/>
      <c r="D87" s="80"/>
      <c r="E87" s="81"/>
      <c r="F87" s="81"/>
      <c r="G87" s="81"/>
      <c r="H87" s="90"/>
      <c r="I87" s="90"/>
      <c r="J87" s="90"/>
    </row>
    <row r="88" spans="1:7" ht="24">
      <c r="A88" s="129" t="s">
        <v>77</v>
      </c>
      <c r="B88" s="129"/>
      <c r="C88" s="129"/>
      <c r="D88" s="129"/>
      <c r="E88" s="129"/>
      <c r="F88" s="129"/>
      <c r="G88" s="129"/>
    </row>
    <row r="89" spans="1:7" ht="24">
      <c r="A89" s="106" t="s">
        <v>79</v>
      </c>
      <c r="B89" s="107"/>
      <c r="C89" s="107"/>
      <c r="D89" s="107"/>
      <c r="E89" s="107"/>
      <c r="F89" s="107"/>
      <c r="G89" s="108"/>
    </row>
    <row r="90" spans="1:10" ht="24">
      <c r="A90" s="109" t="s">
        <v>61</v>
      </c>
      <c r="B90" s="110"/>
      <c r="C90" s="111"/>
      <c r="D90" s="78" t="s">
        <v>45</v>
      </c>
      <c r="E90" s="16" t="s">
        <v>46</v>
      </c>
      <c r="F90" s="16" t="s">
        <v>177</v>
      </c>
      <c r="G90" s="17" t="s">
        <v>47</v>
      </c>
      <c r="H90" s="94" t="s">
        <v>174</v>
      </c>
      <c r="I90" s="94" t="s">
        <v>175</v>
      </c>
      <c r="J90" s="94" t="s">
        <v>176</v>
      </c>
    </row>
    <row r="91" spans="1:7" ht="24">
      <c r="A91" s="112" t="s">
        <v>80</v>
      </c>
      <c r="B91" s="113"/>
      <c r="C91" s="114"/>
      <c r="D91" s="2"/>
      <c r="E91" s="13"/>
      <c r="F91" s="13"/>
      <c r="G91" s="7"/>
    </row>
    <row r="92" spans="1:7" ht="24">
      <c r="A92" s="60" t="s">
        <v>81</v>
      </c>
      <c r="B92" s="2"/>
      <c r="C92" s="10"/>
      <c r="D92" s="2"/>
      <c r="E92" s="13"/>
      <c r="F92" s="13"/>
      <c r="G92" s="7"/>
    </row>
    <row r="93" spans="1:7" ht="24">
      <c r="A93" s="8"/>
      <c r="B93" s="47" t="s">
        <v>82</v>
      </c>
      <c r="C93" s="48"/>
      <c r="D93" s="47"/>
      <c r="E93" s="49"/>
      <c r="F93" s="49"/>
      <c r="G93" s="50"/>
    </row>
    <row r="94" spans="1:10" ht="24">
      <c r="A94" s="8"/>
      <c r="B94" s="55"/>
      <c r="C94" s="56" t="s">
        <v>83</v>
      </c>
      <c r="D94" s="55"/>
      <c r="E94" s="57">
        <v>5000</v>
      </c>
      <c r="F94" s="49">
        <f>H94+I94+J94</f>
        <v>0</v>
      </c>
      <c r="G94" s="58">
        <f>SUM(E94-F94)</f>
        <v>5000</v>
      </c>
      <c r="H94" s="97">
        <v>0</v>
      </c>
      <c r="I94" s="97">
        <v>0</v>
      </c>
      <c r="J94" s="97">
        <v>0</v>
      </c>
    </row>
    <row r="95" spans="1:10" ht="24">
      <c r="A95" s="11"/>
      <c r="B95" s="110" t="s">
        <v>84</v>
      </c>
      <c r="C95" s="111"/>
      <c r="D95" s="4"/>
      <c r="E95" s="14">
        <f>SUM(E93:E94)</f>
        <v>5000</v>
      </c>
      <c r="F95" s="14">
        <f>SUM(F93:F94)</f>
        <v>0</v>
      </c>
      <c r="G95" s="14">
        <f>SUM(G93:G94)</f>
        <v>5000</v>
      </c>
      <c r="H95" s="98">
        <f>SUM(H93:H94)</f>
        <v>0</v>
      </c>
      <c r="I95" s="98">
        <f>SUM(I93:I94)</f>
        <v>0</v>
      </c>
      <c r="J95" s="98">
        <f>SUM(J93:J94)</f>
        <v>0</v>
      </c>
    </row>
    <row r="96" spans="1:10" ht="24.75" thickBot="1">
      <c r="A96" s="126" t="s">
        <v>85</v>
      </c>
      <c r="B96" s="127"/>
      <c r="C96" s="128"/>
      <c r="D96" s="21"/>
      <c r="E96" s="25">
        <f>SUM(E95)</f>
        <v>5000</v>
      </c>
      <c r="F96" s="25">
        <f>SUM(F95)</f>
        <v>0</v>
      </c>
      <c r="G96" s="25">
        <f>SUM(G95)</f>
        <v>5000</v>
      </c>
      <c r="H96" s="102">
        <f>SUM(H95)</f>
        <v>0</v>
      </c>
      <c r="I96" s="102">
        <f>SUM(I95)</f>
        <v>0</v>
      </c>
      <c r="J96" s="102">
        <f>SUM(J95)</f>
        <v>0</v>
      </c>
    </row>
    <row r="97" ht="24.75" thickTop="1"/>
    <row r="98" spans="1:7" ht="24">
      <c r="A98" s="129" t="s">
        <v>86</v>
      </c>
      <c r="B98" s="129"/>
      <c r="C98" s="129"/>
      <c r="D98" s="129"/>
      <c r="E98" s="129"/>
      <c r="F98" s="129"/>
      <c r="G98" s="129"/>
    </row>
    <row r="99" spans="1:7" ht="24">
      <c r="A99" s="106" t="s">
        <v>90</v>
      </c>
      <c r="B99" s="107"/>
      <c r="C99" s="107"/>
      <c r="D99" s="107"/>
      <c r="E99" s="107"/>
      <c r="F99" s="107"/>
      <c r="G99" s="108"/>
    </row>
    <row r="100" spans="1:10" ht="24">
      <c r="A100" s="109" t="s">
        <v>61</v>
      </c>
      <c r="B100" s="110"/>
      <c r="C100" s="111"/>
      <c r="D100" s="78" t="s">
        <v>45</v>
      </c>
      <c r="E100" s="16" t="s">
        <v>46</v>
      </c>
      <c r="F100" s="16" t="s">
        <v>177</v>
      </c>
      <c r="G100" s="17" t="s">
        <v>47</v>
      </c>
      <c r="H100" s="94" t="s">
        <v>174</v>
      </c>
      <c r="I100" s="94" t="s">
        <v>175</v>
      </c>
      <c r="J100" s="94" t="s">
        <v>176</v>
      </c>
    </row>
    <row r="101" spans="1:7" ht="24">
      <c r="A101" s="112" t="s">
        <v>87</v>
      </c>
      <c r="B101" s="113"/>
      <c r="C101" s="114"/>
      <c r="D101" s="2"/>
      <c r="E101" s="13"/>
      <c r="F101" s="13"/>
      <c r="G101" s="7"/>
    </row>
    <row r="102" spans="1:7" ht="24">
      <c r="A102" s="60" t="s">
        <v>23</v>
      </c>
      <c r="B102" s="2"/>
      <c r="C102" s="10"/>
      <c r="D102" s="2"/>
      <c r="E102" s="13"/>
      <c r="F102" s="13"/>
      <c r="G102" s="7"/>
    </row>
    <row r="103" spans="1:7" ht="24">
      <c r="A103" s="8"/>
      <c r="B103" s="47" t="s">
        <v>27</v>
      </c>
      <c r="C103" s="48"/>
      <c r="D103" s="47"/>
      <c r="E103" s="49"/>
      <c r="F103" s="49"/>
      <c r="G103" s="50"/>
    </row>
    <row r="104" spans="1:10" ht="24">
      <c r="A104" s="8"/>
      <c r="B104" s="51"/>
      <c r="C104" s="52" t="s">
        <v>88</v>
      </c>
      <c r="D104" s="51"/>
      <c r="E104" s="53">
        <v>50000</v>
      </c>
      <c r="F104" s="49">
        <f>H104+I104+J104</f>
        <v>0</v>
      </c>
      <c r="G104" s="54">
        <f>SUM(E104-F104)</f>
        <v>50000</v>
      </c>
      <c r="H104" s="96">
        <v>0</v>
      </c>
      <c r="I104" s="96">
        <v>0</v>
      </c>
      <c r="J104" s="96">
        <v>0</v>
      </c>
    </row>
    <row r="105" spans="1:10" ht="24">
      <c r="A105" s="8"/>
      <c r="B105" s="55"/>
      <c r="C105" s="56" t="s">
        <v>89</v>
      </c>
      <c r="D105" s="55"/>
      <c r="E105" s="57">
        <v>30000</v>
      </c>
      <c r="F105" s="49">
        <f>H105+I105+J105</f>
        <v>0</v>
      </c>
      <c r="G105" s="58">
        <f>SUM(E105-F105)</f>
        <v>30000</v>
      </c>
      <c r="H105" s="97">
        <v>0</v>
      </c>
      <c r="I105" s="97">
        <v>0</v>
      </c>
      <c r="J105" s="97">
        <v>0</v>
      </c>
    </row>
    <row r="106" spans="1:10" ht="24">
      <c r="A106" s="11"/>
      <c r="B106" s="110" t="s">
        <v>55</v>
      </c>
      <c r="C106" s="111"/>
      <c r="D106" s="4"/>
      <c r="E106" s="14">
        <f>SUM(E103:E105)</f>
        <v>80000</v>
      </c>
      <c r="F106" s="14">
        <f>SUM(F103:F105)</f>
        <v>0</v>
      </c>
      <c r="G106" s="14">
        <f>SUM(G103:G105)</f>
        <v>80000</v>
      </c>
      <c r="H106" s="98">
        <f>SUM(H103:H105)</f>
        <v>0</v>
      </c>
      <c r="I106" s="98">
        <f>SUM(I103:I105)</f>
        <v>0</v>
      </c>
      <c r="J106" s="98">
        <f>SUM(J103:J105)</f>
        <v>0</v>
      </c>
    </row>
    <row r="107" spans="1:10" ht="24.75" thickBot="1">
      <c r="A107" s="126" t="s">
        <v>57</v>
      </c>
      <c r="B107" s="127"/>
      <c r="C107" s="128"/>
      <c r="D107" s="21"/>
      <c r="E107" s="25">
        <f>SUM(E106)</f>
        <v>80000</v>
      </c>
      <c r="F107" s="25">
        <f>SUM(F106)</f>
        <v>0</v>
      </c>
      <c r="G107" s="25">
        <f>SUM(G106)</f>
        <v>80000</v>
      </c>
      <c r="H107" s="102">
        <f>SUM(H106)</f>
        <v>0</v>
      </c>
      <c r="I107" s="102">
        <f>SUM(I106)</f>
        <v>0</v>
      </c>
      <c r="J107" s="102">
        <f>SUM(J106)</f>
        <v>0</v>
      </c>
    </row>
    <row r="108" spans="1:8" ht="24.75" thickTop="1">
      <c r="A108" s="30"/>
      <c r="B108" s="30"/>
      <c r="C108" s="30"/>
      <c r="D108" s="31"/>
      <c r="E108" s="44"/>
      <c r="F108" s="44"/>
      <c r="G108" s="44"/>
      <c r="H108" s="92"/>
    </row>
    <row r="109" spans="1:7" ht="24">
      <c r="A109" s="131" t="s">
        <v>91</v>
      </c>
      <c r="B109" s="132"/>
      <c r="C109" s="132"/>
      <c r="D109" s="132"/>
      <c r="E109" s="132"/>
      <c r="F109" s="132"/>
      <c r="G109" s="133"/>
    </row>
    <row r="110" spans="1:10" ht="24">
      <c r="A110" s="109" t="s">
        <v>61</v>
      </c>
      <c r="B110" s="110"/>
      <c r="C110" s="111"/>
      <c r="D110" s="78" t="s">
        <v>45</v>
      </c>
      <c r="E110" s="16" t="s">
        <v>46</v>
      </c>
      <c r="F110" s="16" t="s">
        <v>177</v>
      </c>
      <c r="G110" s="17" t="s">
        <v>47</v>
      </c>
      <c r="H110" s="94" t="s">
        <v>174</v>
      </c>
      <c r="I110" s="94" t="s">
        <v>175</v>
      </c>
      <c r="J110" s="94" t="s">
        <v>176</v>
      </c>
    </row>
    <row r="111" spans="1:7" ht="24">
      <c r="A111" s="112" t="s">
        <v>80</v>
      </c>
      <c r="B111" s="113"/>
      <c r="C111" s="114"/>
      <c r="D111" s="2"/>
      <c r="E111" s="13"/>
      <c r="F111" s="13"/>
      <c r="G111" s="7"/>
    </row>
    <row r="112" spans="1:7" ht="24">
      <c r="A112" s="60" t="s">
        <v>81</v>
      </c>
      <c r="B112" s="2"/>
      <c r="C112" s="10"/>
      <c r="D112" s="2"/>
      <c r="E112" s="13"/>
      <c r="F112" s="13"/>
      <c r="G112" s="7"/>
    </row>
    <row r="113" spans="1:7" ht="24">
      <c r="A113" s="8"/>
      <c r="B113" s="47" t="s">
        <v>82</v>
      </c>
      <c r="C113" s="48"/>
      <c r="D113" s="47"/>
      <c r="E113" s="49"/>
      <c r="F113" s="49"/>
      <c r="G113" s="50"/>
    </row>
    <row r="114" spans="1:10" ht="24">
      <c r="A114" s="8"/>
      <c r="B114" s="55"/>
      <c r="C114" s="56" t="s">
        <v>92</v>
      </c>
      <c r="D114" s="55"/>
      <c r="E114" s="57">
        <v>80000</v>
      </c>
      <c r="F114" s="49">
        <f>H114+I114+J114</f>
        <v>0</v>
      </c>
      <c r="G114" s="58">
        <f>SUM(E114-F114)</f>
        <v>80000</v>
      </c>
      <c r="H114" s="97">
        <v>0</v>
      </c>
      <c r="I114" s="97">
        <v>0</v>
      </c>
      <c r="J114" s="97">
        <v>0</v>
      </c>
    </row>
    <row r="115" spans="1:10" ht="24">
      <c r="A115" s="11"/>
      <c r="B115" s="110" t="s">
        <v>84</v>
      </c>
      <c r="C115" s="111"/>
      <c r="D115" s="4"/>
      <c r="E115" s="14">
        <f>SUM(E113:E114)</f>
        <v>80000</v>
      </c>
      <c r="F115" s="14">
        <f>SUM(F113:F114)</f>
        <v>0</v>
      </c>
      <c r="G115" s="14">
        <f>SUM(G113:G114)</f>
        <v>80000</v>
      </c>
      <c r="H115" s="98">
        <f>SUM(H113:H114)</f>
        <v>0</v>
      </c>
      <c r="I115" s="98">
        <f>SUM(I113:I114)</f>
        <v>0</v>
      </c>
      <c r="J115" s="98">
        <f>SUM(J113:J114)</f>
        <v>0</v>
      </c>
    </row>
    <row r="116" spans="1:10" ht="24.75" thickBot="1">
      <c r="A116" s="126" t="s">
        <v>85</v>
      </c>
      <c r="B116" s="127"/>
      <c r="C116" s="128"/>
      <c r="D116" s="21"/>
      <c r="E116" s="25">
        <f>SUM(E115)</f>
        <v>80000</v>
      </c>
      <c r="F116" s="25">
        <f>SUM(F115)</f>
        <v>0</v>
      </c>
      <c r="G116" s="25">
        <f>SUM(G115)</f>
        <v>80000</v>
      </c>
      <c r="H116" s="102">
        <f>SUM(H115)</f>
        <v>0</v>
      </c>
      <c r="I116" s="102">
        <f>SUM(I115)</f>
        <v>0</v>
      </c>
      <c r="J116" s="102">
        <f>SUM(J115)</f>
        <v>0</v>
      </c>
    </row>
    <row r="117" ht="24.75" thickTop="1"/>
    <row r="118" spans="1:7" ht="24">
      <c r="A118" s="129" t="s">
        <v>93</v>
      </c>
      <c r="B118" s="129"/>
      <c r="C118" s="129"/>
      <c r="D118" s="129"/>
      <c r="E118" s="129"/>
      <c r="F118" s="129"/>
      <c r="G118" s="129"/>
    </row>
    <row r="119" spans="1:7" ht="24">
      <c r="A119" s="106" t="s">
        <v>96</v>
      </c>
      <c r="B119" s="107"/>
      <c r="C119" s="107"/>
      <c r="D119" s="107"/>
      <c r="E119" s="107"/>
      <c r="F119" s="107"/>
      <c r="G119" s="108"/>
    </row>
    <row r="120" spans="1:10" ht="24">
      <c r="A120" s="109" t="s">
        <v>61</v>
      </c>
      <c r="B120" s="110"/>
      <c r="C120" s="111"/>
      <c r="D120" s="78" t="s">
        <v>45</v>
      </c>
      <c r="E120" s="16" t="s">
        <v>46</v>
      </c>
      <c r="F120" s="16" t="s">
        <v>177</v>
      </c>
      <c r="G120" s="17" t="s">
        <v>47</v>
      </c>
      <c r="H120" s="94" t="s">
        <v>174</v>
      </c>
      <c r="I120" s="94" t="s">
        <v>175</v>
      </c>
      <c r="J120" s="94" t="s">
        <v>176</v>
      </c>
    </row>
    <row r="121" spans="1:7" ht="24">
      <c r="A121" s="112" t="s">
        <v>87</v>
      </c>
      <c r="B121" s="113"/>
      <c r="C121" s="114"/>
      <c r="D121" s="2"/>
      <c r="E121" s="13"/>
      <c r="F121" s="13"/>
      <c r="G121" s="7"/>
    </row>
    <row r="122" spans="1:7" ht="24">
      <c r="A122" s="60" t="s">
        <v>23</v>
      </c>
      <c r="B122" s="2"/>
      <c r="C122" s="10"/>
      <c r="D122" s="2"/>
      <c r="E122" s="13"/>
      <c r="F122" s="13"/>
      <c r="G122" s="7"/>
    </row>
    <row r="123" spans="1:7" ht="24">
      <c r="A123" s="8"/>
      <c r="B123" s="47" t="s">
        <v>27</v>
      </c>
      <c r="C123" s="48"/>
      <c r="D123" s="47"/>
      <c r="E123" s="49"/>
      <c r="F123" s="49"/>
      <c r="G123" s="50"/>
    </row>
    <row r="124" spans="1:10" ht="24">
      <c r="A124" s="8"/>
      <c r="B124" s="51"/>
      <c r="C124" s="52" t="s">
        <v>94</v>
      </c>
      <c r="D124" s="51"/>
      <c r="E124" s="53">
        <v>100000</v>
      </c>
      <c r="F124" s="49">
        <f>H124+I124+J124</f>
        <v>0</v>
      </c>
      <c r="G124" s="54">
        <f>SUM(E124-F124)</f>
        <v>100000</v>
      </c>
      <c r="H124" s="96">
        <v>0</v>
      </c>
      <c r="I124" s="96">
        <v>0</v>
      </c>
      <c r="J124" s="96">
        <v>0</v>
      </c>
    </row>
    <row r="125" spans="1:10" ht="24">
      <c r="A125" s="8"/>
      <c r="B125" s="55"/>
      <c r="C125" s="56" t="s">
        <v>95</v>
      </c>
      <c r="D125" s="55"/>
      <c r="E125" s="57">
        <v>20000</v>
      </c>
      <c r="F125" s="49">
        <f>H125+I125+J125</f>
        <v>0</v>
      </c>
      <c r="G125" s="58">
        <f>SUM(E125-F125)</f>
        <v>20000</v>
      </c>
      <c r="H125" s="97">
        <v>0</v>
      </c>
      <c r="I125" s="97">
        <v>0</v>
      </c>
      <c r="J125" s="97">
        <v>0</v>
      </c>
    </row>
    <row r="126" spans="1:10" ht="24">
      <c r="A126" s="11"/>
      <c r="B126" s="110" t="s">
        <v>55</v>
      </c>
      <c r="C126" s="111"/>
      <c r="D126" s="4"/>
      <c r="E126" s="14">
        <f>SUM(E123:E125)</f>
        <v>120000</v>
      </c>
      <c r="F126" s="14">
        <f>SUM(F123:F125)</f>
        <v>0</v>
      </c>
      <c r="G126" s="14">
        <f>SUM(G123:G125)</f>
        <v>120000</v>
      </c>
      <c r="H126" s="98">
        <f>SUM(H123:H125)</f>
        <v>0</v>
      </c>
      <c r="I126" s="98">
        <f>SUM(I123:I125)</f>
        <v>0</v>
      </c>
      <c r="J126" s="98">
        <f>SUM(J123:J125)</f>
        <v>0</v>
      </c>
    </row>
    <row r="127" spans="1:10" ht="24.75" thickBot="1">
      <c r="A127" s="126" t="s">
        <v>57</v>
      </c>
      <c r="B127" s="127"/>
      <c r="C127" s="128"/>
      <c r="D127" s="21"/>
      <c r="E127" s="25">
        <f>SUM(E126)</f>
        <v>120000</v>
      </c>
      <c r="F127" s="25">
        <f>SUM(F126)</f>
        <v>0</v>
      </c>
      <c r="G127" s="25">
        <f>SUM(G126)</f>
        <v>120000</v>
      </c>
      <c r="H127" s="102">
        <f>SUM(H126)</f>
        <v>0</v>
      </c>
      <c r="I127" s="102">
        <f>SUM(I126)</f>
        <v>0</v>
      </c>
      <c r="J127" s="102">
        <f>SUM(J126)</f>
        <v>0</v>
      </c>
    </row>
    <row r="128" spans="1:10" s="82" customFormat="1" ht="24.75" thickTop="1">
      <c r="A128" s="79"/>
      <c r="B128" s="79"/>
      <c r="C128" s="79"/>
      <c r="D128" s="80"/>
      <c r="E128" s="81"/>
      <c r="F128" s="81"/>
      <c r="G128" s="81"/>
      <c r="H128" s="90"/>
      <c r="I128" s="90"/>
      <c r="J128" s="90"/>
    </row>
    <row r="129" spans="1:10" s="82" customFormat="1" ht="24">
      <c r="A129" s="79"/>
      <c r="B129" s="79"/>
      <c r="C129" s="79"/>
      <c r="D129" s="80"/>
      <c r="E129" s="81"/>
      <c r="F129" s="81"/>
      <c r="G129" s="81"/>
      <c r="H129" s="90"/>
      <c r="I129" s="90"/>
      <c r="J129" s="90"/>
    </row>
    <row r="130" spans="1:7" ht="24">
      <c r="A130" s="134" t="s">
        <v>97</v>
      </c>
      <c r="B130" s="130"/>
      <c r="C130" s="130"/>
      <c r="D130" s="130"/>
      <c r="E130" s="130"/>
      <c r="F130" s="130"/>
      <c r="G130" s="135"/>
    </row>
    <row r="131" spans="1:10" ht="24">
      <c r="A131" s="109" t="s">
        <v>61</v>
      </c>
      <c r="B131" s="110"/>
      <c r="C131" s="111"/>
      <c r="D131" s="78" t="s">
        <v>45</v>
      </c>
      <c r="E131" s="16" t="s">
        <v>46</v>
      </c>
      <c r="F131" s="16" t="s">
        <v>177</v>
      </c>
      <c r="G131" s="17" t="s">
        <v>47</v>
      </c>
      <c r="H131" s="94" t="s">
        <v>174</v>
      </c>
      <c r="I131" s="94" t="s">
        <v>175</v>
      </c>
      <c r="J131" s="94" t="s">
        <v>176</v>
      </c>
    </row>
    <row r="132" spans="1:7" ht="24">
      <c r="A132" s="112" t="s">
        <v>87</v>
      </c>
      <c r="B132" s="113"/>
      <c r="C132" s="114"/>
      <c r="D132" s="2"/>
      <c r="E132" s="13"/>
      <c r="F132" s="13"/>
      <c r="G132" s="7"/>
    </row>
    <row r="133" spans="1:7" ht="24">
      <c r="A133" s="60" t="s">
        <v>23</v>
      </c>
      <c r="B133" s="2"/>
      <c r="C133" s="10"/>
      <c r="D133" s="2"/>
      <c r="E133" s="13"/>
      <c r="F133" s="13"/>
      <c r="G133" s="7"/>
    </row>
    <row r="134" spans="1:7" ht="24">
      <c r="A134" s="8"/>
      <c r="B134" s="47" t="s">
        <v>27</v>
      </c>
      <c r="C134" s="48"/>
      <c r="D134" s="47"/>
      <c r="E134" s="49"/>
      <c r="F134" s="49"/>
      <c r="G134" s="50"/>
    </row>
    <row r="135" spans="1:10" ht="24">
      <c r="A135" s="8"/>
      <c r="B135" s="51"/>
      <c r="C135" s="52" t="s">
        <v>98</v>
      </c>
      <c r="D135" s="51"/>
      <c r="E135" s="53">
        <v>300000</v>
      </c>
      <c r="F135" s="49">
        <f aca="true" t="shared" si="6" ref="F135:F140">H135+I135+J135</f>
        <v>0</v>
      </c>
      <c r="G135" s="54">
        <f aca="true" t="shared" si="7" ref="G135:G140">SUM(E135-F135)</f>
        <v>300000</v>
      </c>
      <c r="H135" s="96">
        <v>0</v>
      </c>
      <c r="I135" s="96">
        <v>0</v>
      </c>
      <c r="J135" s="96">
        <v>0</v>
      </c>
    </row>
    <row r="136" spans="1:10" ht="24">
      <c r="A136" s="8"/>
      <c r="B136" s="51"/>
      <c r="C136" s="52" t="s">
        <v>99</v>
      </c>
      <c r="D136" s="51"/>
      <c r="E136" s="53">
        <v>20000</v>
      </c>
      <c r="F136" s="49">
        <f t="shared" si="6"/>
        <v>0</v>
      </c>
      <c r="G136" s="54">
        <f t="shared" si="7"/>
        <v>20000</v>
      </c>
      <c r="H136" s="96">
        <v>0</v>
      </c>
      <c r="I136" s="96">
        <v>0</v>
      </c>
      <c r="J136" s="96">
        <v>0</v>
      </c>
    </row>
    <row r="137" spans="1:10" ht="24">
      <c r="A137" s="8"/>
      <c r="B137" s="51"/>
      <c r="C137" s="52" t="s">
        <v>100</v>
      </c>
      <c r="D137" s="51"/>
      <c r="E137" s="53">
        <v>10000</v>
      </c>
      <c r="F137" s="49">
        <f t="shared" si="6"/>
        <v>0</v>
      </c>
      <c r="G137" s="54">
        <f t="shared" si="7"/>
        <v>10000</v>
      </c>
      <c r="H137" s="96">
        <v>0</v>
      </c>
      <c r="I137" s="96">
        <v>0</v>
      </c>
      <c r="J137" s="96">
        <v>0</v>
      </c>
    </row>
    <row r="138" spans="1:10" ht="24">
      <c r="A138" s="8"/>
      <c r="B138" s="51"/>
      <c r="C138" s="52" t="s">
        <v>101</v>
      </c>
      <c r="D138" s="51"/>
      <c r="E138" s="53">
        <v>15000</v>
      </c>
      <c r="F138" s="49">
        <f t="shared" si="6"/>
        <v>0</v>
      </c>
      <c r="G138" s="54">
        <f t="shared" si="7"/>
        <v>15000</v>
      </c>
      <c r="H138" s="96">
        <v>0</v>
      </c>
      <c r="I138" s="96">
        <v>0</v>
      </c>
      <c r="J138" s="96">
        <v>0</v>
      </c>
    </row>
    <row r="139" spans="1:10" ht="24">
      <c r="A139" s="8"/>
      <c r="B139" s="51"/>
      <c r="C139" s="52" t="s">
        <v>103</v>
      </c>
      <c r="D139" s="51"/>
      <c r="E139" s="53">
        <v>20000</v>
      </c>
      <c r="F139" s="49">
        <f t="shared" si="6"/>
        <v>0</v>
      </c>
      <c r="G139" s="54">
        <f t="shared" si="7"/>
        <v>20000</v>
      </c>
      <c r="H139" s="96">
        <v>0</v>
      </c>
      <c r="I139" s="96">
        <v>0</v>
      </c>
      <c r="J139" s="96">
        <v>0</v>
      </c>
    </row>
    <row r="140" spans="1:10" ht="24">
      <c r="A140" s="8"/>
      <c r="B140" s="55"/>
      <c r="C140" s="56" t="s">
        <v>102</v>
      </c>
      <c r="D140" s="55"/>
      <c r="E140" s="57">
        <v>20000</v>
      </c>
      <c r="F140" s="49">
        <f t="shared" si="6"/>
        <v>0</v>
      </c>
      <c r="G140" s="58">
        <f t="shared" si="7"/>
        <v>20000</v>
      </c>
      <c r="H140" s="97">
        <v>0</v>
      </c>
      <c r="I140" s="97">
        <v>0</v>
      </c>
      <c r="J140" s="97">
        <v>0</v>
      </c>
    </row>
    <row r="141" spans="1:10" ht="24">
      <c r="A141" s="11"/>
      <c r="B141" s="110" t="s">
        <v>55</v>
      </c>
      <c r="C141" s="111"/>
      <c r="D141" s="4"/>
      <c r="E141" s="14">
        <f>SUM(E134:E140)</f>
        <v>385000</v>
      </c>
      <c r="F141" s="14">
        <f>SUM(F134:F140)</f>
        <v>0</v>
      </c>
      <c r="G141" s="14">
        <f>SUM(G134:G140)</f>
        <v>385000</v>
      </c>
      <c r="H141" s="98">
        <f>SUM(H134:H140)</f>
        <v>0</v>
      </c>
      <c r="I141" s="98">
        <f>SUM(I134:I140)</f>
        <v>0</v>
      </c>
      <c r="J141" s="98">
        <f>SUM(J134:J140)</f>
        <v>0</v>
      </c>
    </row>
    <row r="142" spans="1:10" ht="24.75" thickBot="1">
      <c r="A142" s="126" t="s">
        <v>57</v>
      </c>
      <c r="B142" s="127"/>
      <c r="C142" s="128"/>
      <c r="D142" s="21"/>
      <c r="E142" s="25">
        <f>SUM(E141)</f>
        <v>385000</v>
      </c>
      <c r="F142" s="25">
        <f>SUM(F141)</f>
        <v>0</v>
      </c>
      <c r="G142" s="25">
        <f>SUM(G141)</f>
        <v>385000</v>
      </c>
      <c r="H142" s="102">
        <f>SUM(H141)</f>
        <v>0</v>
      </c>
      <c r="I142" s="102">
        <f>SUM(I141)</f>
        <v>0</v>
      </c>
      <c r="J142" s="102">
        <f>SUM(J141)</f>
        <v>0</v>
      </c>
    </row>
    <row r="143" ht="24.75" thickTop="1"/>
    <row r="144" spans="1:7" ht="24">
      <c r="A144" s="105" t="s">
        <v>104</v>
      </c>
      <c r="B144" s="105"/>
      <c r="C144" s="105"/>
      <c r="D144" s="105"/>
      <c r="E144" s="105"/>
      <c r="F144" s="105"/>
      <c r="G144" s="105"/>
    </row>
    <row r="145" spans="1:7" ht="24">
      <c r="A145" s="106" t="s">
        <v>105</v>
      </c>
      <c r="B145" s="107"/>
      <c r="C145" s="107"/>
      <c r="D145" s="107"/>
      <c r="E145" s="107"/>
      <c r="F145" s="107"/>
      <c r="G145" s="108"/>
    </row>
    <row r="146" spans="1:10" ht="24">
      <c r="A146" s="109" t="s">
        <v>61</v>
      </c>
      <c r="B146" s="110"/>
      <c r="C146" s="111"/>
      <c r="D146" s="78" t="s">
        <v>45</v>
      </c>
      <c r="E146" s="16" t="s">
        <v>46</v>
      </c>
      <c r="F146" s="16" t="s">
        <v>177</v>
      </c>
      <c r="G146" s="17" t="s">
        <v>47</v>
      </c>
      <c r="H146" s="94" t="s">
        <v>174</v>
      </c>
      <c r="I146" s="94" t="s">
        <v>175</v>
      </c>
      <c r="J146" s="94" t="s">
        <v>176</v>
      </c>
    </row>
    <row r="147" spans="1:7" ht="24">
      <c r="A147" s="112" t="s">
        <v>87</v>
      </c>
      <c r="B147" s="113"/>
      <c r="C147" s="114"/>
      <c r="D147" s="2"/>
      <c r="E147" s="13"/>
      <c r="F147" s="13"/>
      <c r="G147" s="7"/>
    </row>
    <row r="148" spans="1:7" ht="24">
      <c r="A148" s="60" t="s">
        <v>23</v>
      </c>
      <c r="B148" s="2"/>
      <c r="C148" s="10"/>
      <c r="D148" s="2"/>
      <c r="E148" s="13"/>
      <c r="F148" s="13"/>
      <c r="G148" s="7"/>
    </row>
    <row r="149" spans="1:7" ht="24">
      <c r="A149" s="8"/>
      <c r="B149" s="47" t="s">
        <v>27</v>
      </c>
      <c r="C149" s="48"/>
      <c r="D149" s="47"/>
      <c r="E149" s="49"/>
      <c r="F149" s="49"/>
      <c r="G149" s="50"/>
    </row>
    <row r="150" spans="1:10" ht="24">
      <c r="A150" s="8"/>
      <c r="B150" s="51"/>
      <c r="C150" s="52" t="s">
        <v>106</v>
      </c>
      <c r="D150" s="51"/>
      <c r="E150" s="53">
        <v>30000</v>
      </c>
      <c r="F150" s="49">
        <f>H150+I150+J150</f>
        <v>0</v>
      </c>
      <c r="G150" s="54">
        <f>SUM(E150-F150)</f>
        <v>30000</v>
      </c>
      <c r="H150" s="96">
        <v>0</v>
      </c>
      <c r="I150" s="96">
        <v>0</v>
      </c>
      <c r="J150" s="96">
        <v>0</v>
      </c>
    </row>
    <row r="151" spans="1:10" ht="24">
      <c r="A151" s="8"/>
      <c r="B151" s="51"/>
      <c r="C151" s="52" t="s">
        <v>107</v>
      </c>
      <c r="D151" s="51"/>
      <c r="E151" s="53">
        <v>20000</v>
      </c>
      <c r="F151" s="49">
        <f>H151+I151+J151</f>
        <v>0</v>
      </c>
      <c r="G151" s="54">
        <f>SUM(E151-F151)</f>
        <v>20000</v>
      </c>
      <c r="H151" s="96">
        <v>0</v>
      </c>
      <c r="I151" s="96">
        <v>0</v>
      </c>
      <c r="J151" s="96">
        <v>0</v>
      </c>
    </row>
    <row r="152" spans="1:10" ht="24">
      <c r="A152" s="8"/>
      <c r="B152" s="55"/>
      <c r="C152" s="56" t="s">
        <v>108</v>
      </c>
      <c r="D152" s="55"/>
      <c r="E152" s="57">
        <v>25000</v>
      </c>
      <c r="F152" s="49">
        <f>H152+I152+J152</f>
        <v>25000</v>
      </c>
      <c r="G152" s="58">
        <f>SUM(E152-F152)</f>
        <v>0</v>
      </c>
      <c r="H152" s="97">
        <v>0</v>
      </c>
      <c r="I152" s="97">
        <v>0</v>
      </c>
      <c r="J152" s="97">
        <v>25000</v>
      </c>
    </row>
    <row r="153" spans="1:10" ht="24">
      <c r="A153" s="11"/>
      <c r="B153" s="110" t="s">
        <v>55</v>
      </c>
      <c r="C153" s="111"/>
      <c r="D153" s="4"/>
      <c r="E153" s="14">
        <f>SUM(E149:E152)</f>
        <v>75000</v>
      </c>
      <c r="F153" s="14">
        <f>SUM(F149:F152)</f>
        <v>25000</v>
      </c>
      <c r="G153" s="14">
        <f>SUM(G149:G152)</f>
        <v>50000</v>
      </c>
      <c r="H153" s="98">
        <f>SUM(H149:H152)</f>
        <v>0</v>
      </c>
      <c r="I153" s="98">
        <f>SUM(I149:I152)</f>
        <v>0</v>
      </c>
      <c r="J153" s="98">
        <f>SUM(J149:J152)</f>
        <v>25000</v>
      </c>
    </row>
    <row r="154" spans="1:10" ht="24.75" thickBot="1">
      <c r="A154" s="126" t="s">
        <v>57</v>
      </c>
      <c r="B154" s="127"/>
      <c r="C154" s="128"/>
      <c r="D154" s="21"/>
      <c r="E154" s="25">
        <f>SUM(E153)</f>
        <v>75000</v>
      </c>
      <c r="F154" s="25">
        <f>SUM(F153)</f>
        <v>25000</v>
      </c>
      <c r="G154" s="25">
        <f>SUM(G153)</f>
        <v>50000</v>
      </c>
      <c r="H154" s="102">
        <f>SUM(H153)</f>
        <v>0</v>
      </c>
      <c r="I154" s="102">
        <f>SUM(I153)</f>
        <v>0</v>
      </c>
      <c r="J154" s="102">
        <f>SUM(J153)</f>
        <v>25000</v>
      </c>
    </row>
    <row r="155" spans="1:7" ht="24.75" thickTop="1">
      <c r="A155" s="106" t="s">
        <v>110</v>
      </c>
      <c r="B155" s="107"/>
      <c r="C155" s="107"/>
      <c r="D155" s="107"/>
      <c r="E155" s="107"/>
      <c r="F155" s="107"/>
      <c r="G155" s="108"/>
    </row>
    <row r="156" spans="1:10" ht="24">
      <c r="A156" s="109" t="s">
        <v>61</v>
      </c>
      <c r="B156" s="110"/>
      <c r="C156" s="111"/>
      <c r="D156" s="78" t="s">
        <v>45</v>
      </c>
      <c r="E156" s="16" t="s">
        <v>46</v>
      </c>
      <c r="F156" s="16" t="s">
        <v>177</v>
      </c>
      <c r="G156" s="17" t="s">
        <v>47</v>
      </c>
      <c r="H156" s="94" t="s">
        <v>174</v>
      </c>
      <c r="I156" s="94" t="s">
        <v>175</v>
      </c>
      <c r="J156" s="94" t="s">
        <v>176</v>
      </c>
    </row>
    <row r="157" spans="1:7" ht="24">
      <c r="A157" s="112" t="s">
        <v>87</v>
      </c>
      <c r="B157" s="113"/>
      <c r="C157" s="114"/>
      <c r="D157" s="2"/>
      <c r="E157" s="13"/>
      <c r="F157" s="13"/>
      <c r="G157" s="7"/>
    </row>
    <row r="158" spans="1:7" ht="24">
      <c r="A158" s="60" t="s">
        <v>23</v>
      </c>
      <c r="B158" s="2"/>
      <c r="C158" s="10"/>
      <c r="D158" s="2"/>
      <c r="E158" s="13"/>
      <c r="F158" s="13"/>
      <c r="G158" s="7"/>
    </row>
    <row r="159" spans="1:7" ht="24">
      <c r="A159" s="8"/>
      <c r="B159" s="47" t="s">
        <v>27</v>
      </c>
      <c r="C159" s="48"/>
      <c r="D159" s="47"/>
      <c r="E159" s="49"/>
      <c r="F159" s="49"/>
      <c r="G159" s="50"/>
    </row>
    <row r="160" spans="1:10" ht="24">
      <c r="A160" s="8"/>
      <c r="B160" s="55"/>
      <c r="C160" s="56" t="s">
        <v>109</v>
      </c>
      <c r="D160" s="55"/>
      <c r="E160" s="57">
        <v>20000</v>
      </c>
      <c r="F160" s="49">
        <f>H160+I160+J160</f>
        <v>0</v>
      </c>
      <c r="G160" s="58">
        <f>SUM(E160-F160)</f>
        <v>20000</v>
      </c>
      <c r="H160" s="97">
        <v>0</v>
      </c>
      <c r="I160" s="97">
        <v>0</v>
      </c>
      <c r="J160" s="97">
        <v>0</v>
      </c>
    </row>
    <row r="161" spans="1:10" ht="24">
      <c r="A161" s="11"/>
      <c r="B161" s="110" t="s">
        <v>55</v>
      </c>
      <c r="C161" s="111"/>
      <c r="D161" s="4"/>
      <c r="E161" s="14">
        <f>SUM(E159:E160)</f>
        <v>20000</v>
      </c>
      <c r="F161" s="14">
        <f>SUM(F159:F160)</f>
        <v>0</v>
      </c>
      <c r="G161" s="14">
        <f>SUM(G159:G160)</f>
        <v>20000</v>
      </c>
      <c r="H161" s="98">
        <f>SUM(H159:H160)</f>
        <v>0</v>
      </c>
      <c r="I161" s="98">
        <f>SUM(I159:I160)</f>
        <v>0</v>
      </c>
      <c r="J161" s="98">
        <f>SUM(J159:J160)</f>
        <v>0</v>
      </c>
    </row>
    <row r="162" spans="1:10" ht="24.75" thickBot="1">
      <c r="A162" s="126" t="s">
        <v>57</v>
      </c>
      <c r="B162" s="127"/>
      <c r="C162" s="128"/>
      <c r="D162" s="21"/>
      <c r="E162" s="25">
        <f>SUM(E161)</f>
        <v>20000</v>
      </c>
      <c r="F162" s="25">
        <f>SUM(F161)</f>
        <v>0</v>
      </c>
      <c r="G162" s="25">
        <f>SUM(G161)</f>
        <v>20000</v>
      </c>
      <c r="H162" s="102">
        <f>SUM(H161)</f>
        <v>0</v>
      </c>
      <c r="I162" s="102">
        <f>SUM(I161)</f>
        <v>0</v>
      </c>
      <c r="J162" s="102">
        <f>SUM(J161)</f>
        <v>0</v>
      </c>
    </row>
    <row r="163" spans="1:10" s="82" customFormat="1" ht="24.75" thickTop="1">
      <c r="A163" s="79"/>
      <c r="B163" s="79"/>
      <c r="C163" s="79"/>
      <c r="D163" s="80"/>
      <c r="E163" s="81"/>
      <c r="F163" s="81"/>
      <c r="G163" s="81"/>
      <c r="H163" s="90"/>
      <c r="I163" s="90"/>
      <c r="J163" s="90"/>
    </row>
    <row r="164" spans="1:10" s="82" customFormat="1" ht="24">
      <c r="A164" s="79"/>
      <c r="B164" s="79"/>
      <c r="C164" s="79"/>
      <c r="D164" s="80"/>
      <c r="E164" s="81"/>
      <c r="F164" s="81"/>
      <c r="G164" s="81"/>
      <c r="H164" s="90"/>
      <c r="I164" s="90"/>
      <c r="J164" s="90"/>
    </row>
    <row r="165" spans="1:7" ht="24">
      <c r="A165" s="115" t="s">
        <v>0</v>
      </c>
      <c r="B165" s="115"/>
      <c r="C165" s="115"/>
      <c r="D165" s="115"/>
      <c r="E165" s="115"/>
      <c r="F165" s="115"/>
      <c r="G165" s="115"/>
    </row>
    <row r="166" spans="1:7" ht="24">
      <c r="A166" s="136" t="s">
        <v>67</v>
      </c>
      <c r="B166" s="137"/>
      <c r="C166" s="137"/>
      <c r="D166" s="137"/>
      <c r="E166" s="137"/>
      <c r="F166" s="137"/>
      <c r="G166" s="138"/>
    </row>
    <row r="167" spans="1:10" ht="24">
      <c r="A167" s="109" t="s">
        <v>61</v>
      </c>
      <c r="B167" s="110"/>
      <c r="C167" s="111"/>
      <c r="D167" s="78" t="s">
        <v>45</v>
      </c>
      <c r="E167" s="16" t="s">
        <v>46</v>
      </c>
      <c r="F167" s="16" t="s">
        <v>177</v>
      </c>
      <c r="G167" s="17" t="s">
        <v>47</v>
      </c>
      <c r="H167" s="94" t="s">
        <v>174</v>
      </c>
      <c r="I167" s="94" t="s">
        <v>175</v>
      </c>
      <c r="J167" s="94" t="s">
        <v>176</v>
      </c>
    </row>
    <row r="168" spans="1:7" ht="24">
      <c r="A168" s="139" t="s">
        <v>1</v>
      </c>
      <c r="B168" s="140"/>
      <c r="C168" s="141"/>
      <c r="D168" s="2"/>
      <c r="E168" s="13"/>
      <c r="F168" s="13"/>
      <c r="G168" s="7"/>
    </row>
    <row r="169" spans="1:7" ht="24">
      <c r="A169" s="59" t="s">
        <v>7</v>
      </c>
      <c r="B169" s="2"/>
      <c r="C169" s="10"/>
      <c r="D169" s="2"/>
      <c r="E169" s="13"/>
      <c r="F169" s="13"/>
      <c r="G169" s="7"/>
    </row>
    <row r="170" spans="1:10" ht="24">
      <c r="A170" s="8"/>
      <c r="B170" s="47" t="s">
        <v>8</v>
      </c>
      <c r="C170" s="48"/>
      <c r="D170" s="47"/>
      <c r="E170" s="49">
        <v>724020</v>
      </c>
      <c r="F170" s="49">
        <f aca="true" t="shared" si="8" ref="F170:F176">H170+I170+J170</f>
        <v>178950</v>
      </c>
      <c r="G170" s="50">
        <f aca="true" t="shared" si="9" ref="G170:G176">SUM(E170-F170)</f>
        <v>545070</v>
      </c>
      <c r="H170" s="95">
        <v>59650</v>
      </c>
      <c r="I170" s="95">
        <v>59650</v>
      </c>
      <c r="J170" s="95">
        <v>59650</v>
      </c>
    </row>
    <row r="171" spans="1:10" ht="24">
      <c r="A171" s="8"/>
      <c r="B171" s="51" t="s">
        <v>9</v>
      </c>
      <c r="C171" s="52"/>
      <c r="D171" s="51"/>
      <c r="E171" s="53">
        <v>128640</v>
      </c>
      <c r="F171" s="49">
        <f t="shared" si="8"/>
        <v>29520</v>
      </c>
      <c r="G171" s="54">
        <f t="shared" si="9"/>
        <v>99120</v>
      </c>
      <c r="H171" s="96">
        <v>9840</v>
      </c>
      <c r="I171" s="96">
        <v>9840</v>
      </c>
      <c r="J171" s="96">
        <v>9840</v>
      </c>
    </row>
    <row r="172" spans="1:10" ht="24">
      <c r="A172" s="8"/>
      <c r="B172" s="51" t="s">
        <v>10</v>
      </c>
      <c r="C172" s="52"/>
      <c r="D172" s="51"/>
      <c r="E172" s="53">
        <v>42000</v>
      </c>
      <c r="F172" s="49">
        <f t="shared" si="8"/>
        <v>10500</v>
      </c>
      <c r="G172" s="54">
        <f t="shared" si="9"/>
        <v>31500</v>
      </c>
      <c r="H172" s="96">
        <v>3500</v>
      </c>
      <c r="I172" s="96">
        <v>3500</v>
      </c>
      <c r="J172" s="96">
        <v>3500</v>
      </c>
    </row>
    <row r="173" spans="1:10" ht="24">
      <c r="A173" s="8"/>
      <c r="B173" s="51" t="s">
        <v>12</v>
      </c>
      <c r="C173" s="52"/>
      <c r="D173" s="51"/>
      <c r="E173" s="53">
        <v>142320</v>
      </c>
      <c r="F173" s="49">
        <f t="shared" si="8"/>
        <v>34890</v>
      </c>
      <c r="G173" s="54">
        <f t="shared" si="9"/>
        <v>107430</v>
      </c>
      <c r="H173" s="96">
        <v>11630</v>
      </c>
      <c r="I173" s="96">
        <v>11630</v>
      </c>
      <c r="J173" s="96">
        <v>11630</v>
      </c>
    </row>
    <row r="174" spans="1:10" ht="24">
      <c r="A174" s="8"/>
      <c r="B174" s="51" t="s">
        <v>13</v>
      </c>
      <c r="C174" s="52"/>
      <c r="D174" s="51"/>
      <c r="E174" s="53">
        <v>10620</v>
      </c>
      <c r="F174" s="49">
        <f t="shared" si="8"/>
        <v>1965</v>
      </c>
      <c r="G174" s="54">
        <f t="shared" si="9"/>
        <v>8655</v>
      </c>
      <c r="H174" s="96">
        <v>655</v>
      </c>
      <c r="I174" s="96">
        <v>655</v>
      </c>
      <c r="J174" s="96">
        <v>655</v>
      </c>
    </row>
    <row r="175" spans="1:10" ht="24">
      <c r="A175" s="8"/>
      <c r="B175" s="51" t="s">
        <v>14</v>
      </c>
      <c r="C175" s="52"/>
      <c r="D175" s="51"/>
      <c r="E175" s="53">
        <v>161520</v>
      </c>
      <c r="F175" s="49">
        <f t="shared" si="8"/>
        <v>40380</v>
      </c>
      <c r="G175" s="54">
        <f t="shared" si="9"/>
        <v>121140</v>
      </c>
      <c r="H175" s="96">
        <v>13460</v>
      </c>
      <c r="I175" s="96">
        <v>13460</v>
      </c>
      <c r="J175" s="96">
        <v>13460</v>
      </c>
    </row>
    <row r="176" spans="1:10" ht="24">
      <c r="A176" s="8"/>
      <c r="B176" s="55" t="s">
        <v>15</v>
      </c>
      <c r="C176" s="56"/>
      <c r="D176" s="55"/>
      <c r="E176" s="57">
        <v>61920</v>
      </c>
      <c r="F176" s="49">
        <f t="shared" si="8"/>
        <v>15480</v>
      </c>
      <c r="G176" s="58">
        <f t="shared" si="9"/>
        <v>46440</v>
      </c>
      <c r="H176" s="97">
        <v>5160</v>
      </c>
      <c r="I176" s="97">
        <v>5160</v>
      </c>
      <c r="J176" s="97">
        <v>5160</v>
      </c>
    </row>
    <row r="177" spans="1:10" ht="24">
      <c r="A177" s="11"/>
      <c r="B177" s="110" t="s">
        <v>53</v>
      </c>
      <c r="C177" s="111"/>
      <c r="D177" s="4"/>
      <c r="E177" s="14">
        <f>SUM(E170:E176)</f>
        <v>1271040</v>
      </c>
      <c r="F177" s="14">
        <f>SUM(F170:F176)</f>
        <v>311685</v>
      </c>
      <c r="G177" s="14">
        <f>SUM(G170:G176)</f>
        <v>959355</v>
      </c>
      <c r="H177" s="98">
        <f>SUM(H170:H176)</f>
        <v>103895</v>
      </c>
      <c r="I177" s="98">
        <f>SUM(I170:I176)</f>
        <v>103895</v>
      </c>
      <c r="J177" s="98">
        <f>SUM(J170:J176)</f>
        <v>103895</v>
      </c>
    </row>
    <row r="178" spans="1:10" ht="24">
      <c r="A178" s="118" t="s">
        <v>59</v>
      </c>
      <c r="B178" s="119"/>
      <c r="C178" s="120"/>
      <c r="D178" s="26"/>
      <c r="E178" s="27">
        <f>SUM(E177)</f>
        <v>1271040</v>
      </c>
      <c r="F178" s="27">
        <f>SUM(F177)</f>
        <v>311685</v>
      </c>
      <c r="G178" s="27">
        <f>SUM(G177)</f>
        <v>959355</v>
      </c>
      <c r="H178" s="98">
        <f>SUM(H177)</f>
        <v>103895</v>
      </c>
      <c r="I178" s="98">
        <f>SUM(I177)</f>
        <v>103895</v>
      </c>
      <c r="J178" s="98">
        <f>SUM(J177)</f>
        <v>103895</v>
      </c>
    </row>
    <row r="179" spans="1:10" ht="24">
      <c r="A179" s="112" t="s">
        <v>16</v>
      </c>
      <c r="B179" s="113"/>
      <c r="C179" s="114"/>
      <c r="D179" s="2"/>
      <c r="E179" s="13"/>
      <c r="F179" s="13"/>
      <c r="G179" s="7"/>
      <c r="H179" s="99"/>
      <c r="I179" s="99"/>
      <c r="J179" s="99"/>
    </row>
    <row r="180" spans="1:10" ht="24">
      <c r="A180" s="60" t="s">
        <v>17</v>
      </c>
      <c r="B180" s="2"/>
      <c r="C180" s="10"/>
      <c r="D180" s="2"/>
      <c r="E180" s="13"/>
      <c r="F180" s="13"/>
      <c r="G180" s="7"/>
      <c r="H180" s="99"/>
      <c r="I180" s="99"/>
      <c r="J180" s="99"/>
    </row>
    <row r="181" spans="1:10" ht="24">
      <c r="A181" s="8"/>
      <c r="B181" s="47" t="s">
        <v>18</v>
      </c>
      <c r="C181" s="48"/>
      <c r="D181" s="47"/>
      <c r="E181" s="49">
        <v>15000</v>
      </c>
      <c r="F181" s="49">
        <f aca="true" t="shared" si="10" ref="F181:F186">H181+I181+J181</f>
        <v>0</v>
      </c>
      <c r="G181" s="50">
        <f aca="true" t="shared" si="11" ref="G181:G186">SUM(E181-F181)</f>
        <v>15000</v>
      </c>
      <c r="H181" s="95">
        <v>0</v>
      </c>
      <c r="I181" s="95">
        <v>0</v>
      </c>
      <c r="J181" s="95">
        <v>0</v>
      </c>
    </row>
    <row r="182" spans="1:10" ht="24">
      <c r="A182" s="8"/>
      <c r="B182" s="51" t="s">
        <v>19</v>
      </c>
      <c r="C182" s="52"/>
      <c r="D182" s="51"/>
      <c r="E182" s="53">
        <v>20000</v>
      </c>
      <c r="F182" s="49">
        <f t="shared" si="10"/>
        <v>1937</v>
      </c>
      <c r="G182" s="54">
        <f t="shared" si="11"/>
        <v>18063</v>
      </c>
      <c r="H182" s="96">
        <v>0</v>
      </c>
      <c r="I182" s="96">
        <v>1937</v>
      </c>
      <c r="J182" s="96">
        <v>0</v>
      </c>
    </row>
    <row r="183" spans="1:10" ht="24">
      <c r="A183" s="8"/>
      <c r="B183" s="51" t="s">
        <v>20</v>
      </c>
      <c r="C183" s="52"/>
      <c r="D183" s="51"/>
      <c r="E183" s="53">
        <v>102000</v>
      </c>
      <c r="F183" s="49">
        <f t="shared" si="10"/>
        <v>25850</v>
      </c>
      <c r="G183" s="54">
        <f t="shared" si="11"/>
        <v>76150</v>
      </c>
      <c r="H183" s="96">
        <v>8500</v>
      </c>
      <c r="I183" s="96">
        <v>8500</v>
      </c>
      <c r="J183" s="96">
        <v>8850</v>
      </c>
    </row>
    <row r="184" spans="1:10" ht="24">
      <c r="A184" s="8"/>
      <c r="B184" s="51" t="s">
        <v>21</v>
      </c>
      <c r="C184" s="52"/>
      <c r="D184" s="51"/>
      <c r="E184" s="53">
        <v>100000</v>
      </c>
      <c r="F184" s="49">
        <f t="shared" si="10"/>
        <v>0</v>
      </c>
      <c r="G184" s="54">
        <f t="shared" si="11"/>
        <v>100000</v>
      </c>
      <c r="H184" s="96">
        <v>0</v>
      </c>
      <c r="I184" s="96">
        <v>0</v>
      </c>
      <c r="J184" s="96">
        <v>0</v>
      </c>
    </row>
    <row r="185" spans="1:10" ht="24">
      <c r="A185" s="8"/>
      <c r="B185" s="51" t="s">
        <v>68</v>
      </c>
      <c r="C185" s="52"/>
      <c r="D185" s="51"/>
      <c r="E185" s="53">
        <v>5000</v>
      </c>
      <c r="F185" s="49">
        <f t="shared" si="10"/>
        <v>0</v>
      </c>
      <c r="G185" s="54">
        <f t="shared" si="11"/>
        <v>5000</v>
      </c>
      <c r="H185" s="96">
        <v>0</v>
      </c>
      <c r="I185" s="96">
        <v>0</v>
      </c>
      <c r="J185" s="96">
        <v>0</v>
      </c>
    </row>
    <row r="186" spans="1:10" ht="24">
      <c r="A186" s="8"/>
      <c r="B186" s="55" t="s">
        <v>69</v>
      </c>
      <c r="C186" s="56"/>
      <c r="D186" s="55"/>
      <c r="E186" s="57">
        <v>10000</v>
      </c>
      <c r="F186" s="49">
        <f t="shared" si="10"/>
        <v>0</v>
      </c>
      <c r="G186" s="58">
        <f t="shared" si="11"/>
        <v>10000</v>
      </c>
      <c r="H186" s="97">
        <v>0</v>
      </c>
      <c r="I186" s="97">
        <v>0</v>
      </c>
      <c r="J186" s="97">
        <v>0</v>
      </c>
    </row>
    <row r="187" spans="1:10" ht="24">
      <c r="A187" s="11"/>
      <c r="B187" s="110" t="s">
        <v>54</v>
      </c>
      <c r="C187" s="111"/>
      <c r="D187" s="4"/>
      <c r="E187" s="14">
        <f>SUM(E181:E186)</f>
        <v>252000</v>
      </c>
      <c r="F187" s="14">
        <f>SUM(F181:F186)</f>
        <v>27787</v>
      </c>
      <c r="G187" s="14">
        <f>SUM(G181:G186)</f>
        <v>224213</v>
      </c>
      <c r="H187" s="98">
        <f>SUM(H181:H186)</f>
        <v>8500</v>
      </c>
      <c r="I187" s="98">
        <f>SUM(I181:I186)</f>
        <v>10437</v>
      </c>
      <c r="J187" s="98">
        <f>SUM(J181:J186)</f>
        <v>8850</v>
      </c>
    </row>
    <row r="188" spans="1:10" ht="24">
      <c r="A188" s="60" t="s">
        <v>23</v>
      </c>
      <c r="B188" s="2"/>
      <c r="C188" s="10"/>
      <c r="D188" s="2"/>
      <c r="E188" s="13"/>
      <c r="F188" s="13"/>
      <c r="G188" s="7"/>
      <c r="H188" s="99"/>
      <c r="I188" s="99"/>
      <c r="J188" s="99"/>
    </row>
    <row r="189" spans="1:10" ht="24">
      <c r="A189" s="8"/>
      <c r="B189" s="47" t="s">
        <v>24</v>
      </c>
      <c r="C189" s="48"/>
      <c r="D189" s="47"/>
      <c r="E189" s="49">
        <v>20000</v>
      </c>
      <c r="F189" s="49">
        <f>H189+I189+J189</f>
        <v>0</v>
      </c>
      <c r="G189" s="50">
        <f>SUM(E189-F189)</f>
        <v>20000</v>
      </c>
      <c r="H189" s="95">
        <v>0</v>
      </c>
      <c r="I189" s="95">
        <v>0</v>
      </c>
      <c r="J189" s="95">
        <v>0</v>
      </c>
    </row>
    <row r="190" spans="1:10" ht="24">
      <c r="A190" s="8"/>
      <c r="B190" s="51" t="s">
        <v>25</v>
      </c>
      <c r="C190" s="52"/>
      <c r="D190" s="51"/>
      <c r="E190" s="53">
        <v>10000</v>
      </c>
      <c r="F190" s="49">
        <f>H190+I190+J190</f>
        <v>0</v>
      </c>
      <c r="G190" s="54">
        <f>SUM(E190-F190)</f>
        <v>10000</v>
      </c>
      <c r="H190" s="96">
        <v>0</v>
      </c>
      <c r="I190" s="96">
        <v>0</v>
      </c>
      <c r="J190" s="96">
        <v>0</v>
      </c>
    </row>
    <row r="191" spans="1:10" ht="24">
      <c r="A191" s="8"/>
      <c r="B191" s="51" t="s">
        <v>27</v>
      </c>
      <c r="C191" s="52"/>
      <c r="D191" s="51"/>
      <c r="E191" s="53"/>
      <c r="F191" s="53"/>
      <c r="G191" s="54"/>
      <c r="H191" s="96"/>
      <c r="I191" s="96"/>
      <c r="J191" s="96"/>
    </row>
    <row r="192" spans="1:10" ht="24">
      <c r="A192" s="8"/>
      <c r="B192" s="51"/>
      <c r="C192" s="52" t="s">
        <v>28</v>
      </c>
      <c r="D192" s="51"/>
      <c r="E192" s="53">
        <v>50000</v>
      </c>
      <c r="F192" s="49">
        <f>H192+I192+J192</f>
        <v>0</v>
      </c>
      <c r="G192" s="54">
        <f>SUM(E192-F192)</f>
        <v>50000</v>
      </c>
      <c r="H192" s="96">
        <v>0</v>
      </c>
      <c r="I192" s="96">
        <v>0</v>
      </c>
      <c r="J192" s="96">
        <v>0</v>
      </c>
    </row>
    <row r="193" spans="1:10" ht="24">
      <c r="A193" s="8"/>
      <c r="B193" s="55"/>
      <c r="C193" s="56" t="s">
        <v>70</v>
      </c>
      <c r="D193" s="55"/>
      <c r="E193" s="57">
        <v>10000</v>
      </c>
      <c r="F193" s="49">
        <f>H193+I193+J193</f>
        <v>0</v>
      </c>
      <c r="G193" s="58">
        <f>SUM(E193-F193)</f>
        <v>10000</v>
      </c>
      <c r="H193" s="97">
        <v>0</v>
      </c>
      <c r="I193" s="97">
        <v>0</v>
      </c>
      <c r="J193" s="97">
        <v>0</v>
      </c>
    </row>
    <row r="194" spans="1:10" ht="24">
      <c r="A194" s="11"/>
      <c r="B194" s="110" t="s">
        <v>55</v>
      </c>
      <c r="C194" s="111"/>
      <c r="D194" s="4"/>
      <c r="E194" s="14">
        <f>SUM(E189:E193)</f>
        <v>90000</v>
      </c>
      <c r="F194" s="14">
        <f>SUM(F189:F193)</f>
        <v>0</v>
      </c>
      <c r="G194" s="14">
        <f>SUM(G189:G193)</f>
        <v>90000</v>
      </c>
      <c r="H194" s="98">
        <f>SUM(H189:H193)</f>
        <v>0</v>
      </c>
      <c r="I194" s="98">
        <f>SUM(I189:I193)</f>
        <v>0</v>
      </c>
      <c r="J194" s="98">
        <f>SUM(J189:J193)</f>
        <v>0</v>
      </c>
    </row>
    <row r="195" spans="1:10" ht="24">
      <c r="A195" s="59" t="s">
        <v>33</v>
      </c>
      <c r="B195" s="2"/>
      <c r="C195" s="10"/>
      <c r="D195" s="2"/>
      <c r="E195" s="13"/>
      <c r="F195" s="13"/>
      <c r="G195" s="7"/>
      <c r="H195" s="99"/>
      <c r="I195" s="99"/>
      <c r="J195" s="99"/>
    </row>
    <row r="196" spans="1:10" ht="24">
      <c r="A196" s="8"/>
      <c r="B196" s="47" t="s">
        <v>34</v>
      </c>
      <c r="C196" s="48"/>
      <c r="D196" s="47"/>
      <c r="E196" s="49">
        <v>100000</v>
      </c>
      <c r="F196" s="49">
        <f>H196+I196+J196</f>
        <v>53559.05</v>
      </c>
      <c r="G196" s="50">
        <f>SUM(E196-F196)</f>
        <v>46440.95</v>
      </c>
      <c r="H196" s="95">
        <v>0</v>
      </c>
      <c r="I196" s="95">
        <v>30000</v>
      </c>
      <c r="J196" s="95">
        <v>23559.05</v>
      </c>
    </row>
    <row r="197" spans="1:10" ht="24">
      <c r="A197" s="8"/>
      <c r="B197" s="55" t="s">
        <v>39</v>
      </c>
      <c r="C197" s="56"/>
      <c r="D197" s="55"/>
      <c r="E197" s="57">
        <v>100000</v>
      </c>
      <c r="F197" s="49">
        <f>H197+I197+J197</f>
        <v>37950</v>
      </c>
      <c r="G197" s="58">
        <f>SUM(E197-F197)</f>
        <v>62050</v>
      </c>
      <c r="H197" s="97">
        <v>0</v>
      </c>
      <c r="I197" s="97">
        <v>36530</v>
      </c>
      <c r="J197" s="97">
        <v>1420</v>
      </c>
    </row>
    <row r="198" spans="1:10" ht="24">
      <c r="A198" s="11"/>
      <c r="B198" s="110" t="s">
        <v>60</v>
      </c>
      <c r="C198" s="111"/>
      <c r="D198" s="4"/>
      <c r="E198" s="14">
        <f>SUM(E196:E197)</f>
        <v>200000</v>
      </c>
      <c r="F198" s="14">
        <f>SUM(F196:F197)</f>
        <v>91509.05</v>
      </c>
      <c r="G198" s="14">
        <f>SUM(G196:G197)</f>
        <v>108490.95</v>
      </c>
      <c r="H198" s="98">
        <f>SUM(H196:H197)</f>
        <v>0</v>
      </c>
      <c r="I198" s="98">
        <f>SUM(I196:I197)</f>
        <v>66530</v>
      </c>
      <c r="J198" s="98">
        <f>SUM(J196:J197)</f>
        <v>24979.05</v>
      </c>
    </row>
    <row r="199" spans="1:10" ht="24">
      <c r="A199" s="118" t="s">
        <v>57</v>
      </c>
      <c r="B199" s="119"/>
      <c r="C199" s="120"/>
      <c r="D199" s="22"/>
      <c r="E199" s="23">
        <f>SUM(E187+E194+E198)</f>
        <v>542000</v>
      </c>
      <c r="F199" s="23">
        <f>SUM(F187+F194+F198)</f>
        <v>119296.05</v>
      </c>
      <c r="G199" s="23">
        <f>SUM(G187+G194+G198)</f>
        <v>422703.95</v>
      </c>
      <c r="H199" s="101">
        <f>SUM(H187+H194+H198)</f>
        <v>8500</v>
      </c>
      <c r="I199" s="101">
        <f>SUM(I187+I194+I198)</f>
        <v>76967</v>
      </c>
      <c r="J199" s="101">
        <f>SUM(J187+J194+J198)</f>
        <v>33829.05</v>
      </c>
    </row>
    <row r="200" spans="1:10" ht="24">
      <c r="A200" s="112" t="s">
        <v>49</v>
      </c>
      <c r="B200" s="121"/>
      <c r="C200" s="122"/>
      <c r="D200" s="2"/>
      <c r="E200" s="13"/>
      <c r="F200" s="13"/>
      <c r="G200" s="7"/>
      <c r="H200" s="99"/>
      <c r="I200" s="99"/>
      <c r="J200" s="99"/>
    </row>
    <row r="201" spans="1:10" ht="24">
      <c r="A201" s="8"/>
      <c r="B201" s="47" t="s">
        <v>50</v>
      </c>
      <c r="C201" s="48"/>
      <c r="D201" s="47"/>
      <c r="E201" s="49"/>
      <c r="F201" s="49"/>
      <c r="G201" s="50"/>
      <c r="H201" s="95"/>
      <c r="I201" s="95"/>
      <c r="J201" s="95"/>
    </row>
    <row r="202" spans="1:10" ht="24">
      <c r="A202" s="8"/>
      <c r="B202" s="51"/>
      <c r="C202" s="52" t="s">
        <v>71</v>
      </c>
      <c r="D202" s="51"/>
      <c r="E202" s="53">
        <v>30000</v>
      </c>
      <c r="F202" s="49">
        <f>H202+I202+J202</f>
        <v>0</v>
      </c>
      <c r="G202" s="54">
        <f>SUM(E202-F202)</f>
        <v>30000</v>
      </c>
      <c r="H202" s="96">
        <v>0</v>
      </c>
      <c r="I202" s="96">
        <v>0</v>
      </c>
      <c r="J202" s="96">
        <v>0</v>
      </c>
    </row>
    <row r="203" spans="1:10" ht="24">
      <c r="A203" s="8"/>
      <c r="B203" s="55"/>
      <c r="C203" s="56" t="s">
        <v>51</v>
      </c>
      <c r="D203" s="55"/>
      <c r="E203" s="57">
        <v>20000</v>
      </c>
      <c r="F203" s="49">
        <f>H203+I203+J203</f>
        <v>13000</v>
      </c>
      <c r="G203" s="58">
        <f>SUM(E203-F203)</f>
        <v>7000</v>
      </c>
      <c r="H203" s="97">
        <v>0</v>
      </c>
      <c r="I203" s="97">
        <v>0</v>
      </c>
      <c r="J203" s="97">
        <v>13000</v>
      </c>
    </row>
    <row r="204" spans="1:10" ht="24">
      <c r="A204" s="118" t="s">
        <v>58</v>
      </c>
      <c r="B204" s="119"/>
      <c r="C204" s="120"/>
      <c r="D204" s="22"/>
      <c r="E204" s="23">
        <f>SUM(E202:E203)</f>
        <v>50000</v>
      </c>
      <c r="F204" s="23">
        <f>SUM(F202:F203)</f>
        <v>13000</v>
      </c>
      <c r="G204" s="23">
        <f>SUM(G202:G203)</f>
        <v>37000</v>
      </c>
      <c r="H204" s="101">
        <f>SUM(H202:H203)</f>
        <v>0</v>
      </c>
      <c r="I204" s="101">
        <f>SUM(I202:I203)</f>
        <v>0</v>
      </c>
      <c r="J204" s="101">
        <f>SUM(J202:J203)</f>
        <v>13000</v>
      </c>
    </row>
    <row r="205" spans="1:10" ht="24.75" thickBot="1">
      <c r="A205" s="123" t="s">
        <v>63</v>
      </c>
      <c r="B205" s="124"/>
      <c r="C205" s="125"/>
      <c r="D205" s="24"/>
      <c r="E205" s="25">
        <f>SUM(E178+E199+E204)</f>
        <v>1863040</v>
      </c>
      <c r="F205" s="25">
        <f>SUM(F178+F199+F204)</f>
        <v>443981.05</v>
      </c>
      <c r="G205" s="25">
        <f>SUM(G178+G199+G204)</f>
        <v>1419058.95</v>
      </c>
      <c r="H205" s="102">
        <f>SUM(H178+H199+H204)</f>
        <v>112395</v>
      </c>
      <c r="I205" s="102">
        <f>SUM(I178+I199+I204)</f>
        <v>180862</v>
      </c>
      <c r="J205" s="102">
        <f>SUM(J178+J199+J204)</f>
        <v>150724.05</v>
      </c>
    </row>
    <row r="206" ht="24.75" thickTop="1"/>
    <row r="207" spans="1:7" ht="24">
      <c r="A207" s="105" t="s">
        <v>111</v>
      </c>
      <c r="B207" s="105"/>
      <c r="C207" s="105"/>
      <c r="D207" s="105"/>
      <c r="E207" s="105"/>
      <c r="F207" s="105"/>
      <c r="G207" s="105"/>
    </row>
    <row r="208" spans="1:7" ht="24">
      <c r="A208" s="142" t="s">
        <v>112</v>
      </c>
      <c r="B208" s="143"/>
      <c r="C208" s="143"/>
      <c r="D208" s="143"/>
      <c r="E208" s="143"/>
      <c r="F208" s="143"/>
      <c r="G208" s="144"/>
    </row>
    <row r="209" spans="1:10" ht="24">
      <c r="A209" s="109" t="s">
        <v>61</v>
      </c>
      <c r="B209" s="110"/>
      <c r="C209" s="111"/>
      <c r="D209" s="78" t="s">
        <v>45</v>
      </c>
      <c r="E209" s="16" t="s">
        <v>46</v>
      </c>
      <c r="F209" s="16" t="s">
        <v>177</v>
      </c>
      <c r="G209" s="17" t="s">
        <v>47</v>
      </c>
      <c r="H209" s="94" t="s">
        <v>174</v>
      </c>
      <c r="I209" s="94" t="s">
        <v>175</v>
      </c>
      <c r="J209" s="94" t="s">
        <v>176</v>
      </c>
    </row>
    <row r="210" spans="1:7" ht="24">
      <c r="A210" s="112" t="s">
        <v>1</v>
      </c>
      <c r="B210" s="113"/>
      <c r="C210" s="114"/>
      <c r="D210" s="2"/>
      <c r="E210" s="13"/>
      <c r="F210" s="13"/>
      <c r="G210" s="7"/>
    </row>
    <row r="211" spans="1:7" ht="24">
      <c r="A211" s="59" t="s">
        <v>7</v>
      </c>
      <c r="B211" s="2"/>
      <c r="C211" s="10"/>
      <c r="D211" s="2"/>
      <c r="E211" s="13"/>
      <c r="F211" s="13"/>
      <c r="G211" s="7"/>
    </row>
    <row r="212" spans="1:10" ht="24">
      <c r="A212" s="8"/>
      <c r="B212" s="47" t="s">
        <v>8</v>
      </c>
      <c r="C212" s="48"/>
      <c r="D212" s="47"/>
      <c r="E212" s="49">
        <v>508260</v>
      </c>
      <c r="F212" s="49">
        <f>H212+I212+J212</f>
        <v>128952</v>
      </c>
      <c r="G212" s="50">
        <f>SUM(E212-F212)</f>
        <v>379308</v>
      </c>
      <c r="H212" s="95">
        <v>42600</v>
      </c>
      <c r="I212" s="95">
        <v>43472</v>
      </c>
      <c r="J212" s="95">
        <v>42880</v>
      </c>
    </row>
    <row r="213" spans="1:10" ht="24">
      <c r="A213" s="8"/>
      <c r="B213" s="51" t="s">
        <v>9</v>
      </c>
      <c r="C213" s="52"/>
      <c r="D213" s="51"/>
      <c r="E213" s="53">
        <v>30540</v>
      </c>
      <c r="F213" s="49">
        <f>H213+I213+J213</f>
        <v>5545</v>
      </c>
      <c r="G213" s="54">
        <f>SUM(E213-F213)</f>
        <v>24995</v>
      </c>
      <c r="H213" s="96">
        <v>2035</v>
      </c>
      <c r="I213" s="96">
        <v>1755</v>
      </c>
      <c r="J213" s="96">
        <v>1755</v>
      </c>
    </row>
    <row r="214" spans="1:10" ht="24">
      <c r="A214" s="8"/>
      <c r="B214" s="51" t="s">
        <v>10</v>
      </c>
      <c r="C214" s="52"/>
      <c r="D214" s="51"/>
      <c r="E214" s="53">
        <v>42000</v>
      </c>
      <c r="F214" s="49">
        <f>H214+I214+J214</f>
        <v>10500</v>
      </c>
      <c r="G214" s="54">
        <f>SUM(E214-F214)</f>
        <v>31500</v>
      </c>
      <c r="H214" s="96">
        <v>3500</v>
      </c>
      <c r="I214" s="96">
        <v>3500</v>
      </c>
      <c r="J214" s="96">
        <v>3500</v>
      </c>
    </row>
    <row r="215" spans="1:10" ht="24">
      <c r="A215" s="8"/>
      <c r="B215" s="51" t="s">
        <v>14</v>
      </c>
      <c r="C215" s="52"/>
      <c r="D215" s="51"/>
      <c r="E215" s="53">
        <v>229560</v>
      </c>
      <c r="F215" s="49">
        <f>H215+I215+J215</f>
        <v>57390</v>
      </c>
      <c r="G215" s="54">
        <f>SUM(E215-F215)</f>
        <v>172170</v>
      </c>
      <c r="H215" s="96">
        <v>19130</v>
      </c>
      <c r="I215" s="96">
        <v>19130</v>
      </c>
      <c r="J215" s="96">
        <v>19130</v>
      </c>
    </row>
    <row r="216" spans="1:10" ht="24">
      <c r="A216" s="8"/>
      <c r="B216" s="55" t="s">
        <v>15</v>
      </c>
      <c r="C216" s="56"/>
      <c r="D216" s="55"/>
      <c r="E216" s="57">
        <v>105840</v>
      </c>
      <c r="F216" s="49">
        <f>H216+I216+J216</f>
        <v>26460</v>
      </c>
      <c r="G216" s="58">
        <f>SUM(E216-F216)</f>
        <v>79380</v>
      </c>
      <c r="H216" s="97">
        <v>8820</v>
      </c>
      <c r="I216" s="97">
        <v>8820</v>
      </c>
      <c r="J216" s="97">
        <v>8820</v>
      </c>
    </row>
    <row r="217" spans="1:10" ht="24">
      <c r="A217" s="11"/>
      <c r="B217" s="110" t="s">
        <v>53</v>
      </c>
      <c r="C217" s="111"/>
      <c r="D217" s="4"/>
      <c r="E217" s="14">
        <f>SUM(E212:E216)</f>
        <v>916200</v>
      </c>
      <c r="F217" s="14">
        <f>SUM(F212:F216)</f>
        <v>228847</v>
      </c>
      <c r="G217" s="14">
        <f>SUM(G212:G216)</f>
        <v>687353</v>
      </c>
      <c r="H217" s="98">
        <f>SUM(H212:H216)</f>
        <v>76085</v>
      </c>
      <c r="I217" s="98">
        <f>SUM(I212:I216)</f>
        <v>76677</v>
      </c>
      <c r="J217" s="98">
        <f>SUM(J212:J216)</f>
        <v>76085</v>
      </c>
    </row>
    <row r="218" spans="1:10" ht="24">
      <c r="A218" s="118" t="s">
        <v>59</v>
      </c>
      <c r="B218" s="119"/>
      <c r="C218" s="120"/>
      <c r="D218" s="26"/>
      <c r="E218" s="27">
        <f>SUM(E217)</f>
        <v>916200</v>
      </c>
      <c r="F218" s="27">
        <f>SUM(F217)</f>
        <v>228847</v>
      </c>
      <c r="G218" s="27">
        <f>SUM(G217)</f>
        <v>687353</v>
      </c>
      <c r="H218" s="98">
        <f>SUM(H217)</f>
        <v>76085</v>
      </c>
      <c r="I218" s="98">
        <f>SUM(I217)</f>
        <v>76677</v>
      </c>
      <c r="J218" s="98">
        <f>SUM(J217)</f>
        <v>76085</v>
      </c>
    </row>
    <row r="219" spans="1:10" ht="24">
      <c r="A219" s="112" t="s">
        <v>16</v>
      </c>
      <c r="B219" s="113"/>
      <c r="C219" s="114"/>
      <c r="D219" s="2"/>
      <c r="E219" s="13"/>
      <c r="F219" s="13"/>
      <c r="G219" s="7"/>
      <c r="H219" s="99"/>
      <c r="I219" s="99"/>
      <c r="J219" s="99"/>
    </row>
    <row r="220" spans="1:10" ht="24">
      <c r="A220" s="60" t="s">
        <v>17</v>
      </c>
      <c r="B220" s="2"/>
      <c r="C220" s="10"/>
      <c r="D220" s="2"/>
      <c r="E220" s="13"/>
      <c r="F220" s="13"/>
      <c r="G220" s="7"/>
      <c r="H220" s="99"/>
      <c r="I220" s="99"/>
      <c r="J220" s="99"/>
    </row>
    <row r="221" spans="1:10" ht="24">
      <c r="A221" s="8"/>
      <c r="B221" s="47" t="s">
        <v>18</v>
      </c>
      <c r="C221" s="48"/>
      <c r="D221" s="47"/>
      <c r="E221" s="49">
        <v>5000</v>
      </c>
      <c r="F221" s="49">
        <f>H221+I221+J221</f>
        <v>0</v>
      </c>
      <c r="G221" s="50">
        <f>SUM(E221-F221)</f>
        <v>5000</v>
      </c>
      <c r="H221" s="95">
        <v>0</v>
      </c>
      <c r="I221" s="95">
        <v>0</v>
      </c>
      <c r="J221" s="95">
        <v>0</v>
      </c>
    </row>
    <row r="222" spans="1:10" ht="24">
      <c r="A222" s="8"/>
      <c r="B222" s="51" t="s">
        <v>19</v>
      </c>
      <c r="C222" s="52"/>
      <c r="D222" s="51"/>
      <c r="E222" s="53">
        <v>10000</v>
      </c>
      <c r="F222" s="49">
        <f>H222+I222+J222</f>
        <v>1317.5</v>
      </c>
      <c r="G222" s="54">
        <f>SUM(E222-F222)</f>
        <v>8682.5</v>
      </c>
      <c r="H222" s="96">
        <v>0</v>
      </c>
      <c r="I222" s="96">
        <v>0</v>
      </c>
      <c r="J222" s="96">
        <v>1317.5</v>
      </c>
    </row>
    <row r="223" spans="1:10" ht="24">
      <c r="A223" s="8"/>
      <c r="B223" s="51" t="s">
        <v>20</v>
      </c>
      <c r="C223" s="52"/>
      <c r="D223" s="51"/>
      <c r="E223" s="53">
        <v>38400</v>
      </c>
      <c r="F223" s="49">
        <f>H223+I223+J223</f>
        <v>5850</v>
      </c>
      <c r="G223" s="54">
        <f>SUM(E223-F223)</f>
        <v>32550</v>
      </c>
      <c r="H223" s="96">
        <v>0</v>
      </c>
      <c r="I223" s="96">
        <v>3900</v>
      </c>
      <c r="J223" s="96">
        <v>1950</v>
      </c>
    </row>
    <row r="224" spans="1:10" ht="24">
      <c r="A224" s="8"/>
      <c r="B224" s="55" t="s">
        <v>21</v>
      </c>
      <c r="C224" s="56"/>
      <c r="D224" s="55"/>
      <c r="E224" s="57">
        <v>100000</v>
      </c>
      <c r="F224" s="49">
        <f>H224+I224+J224</f>
        <v>0</v>
      </c>
      <c r="G224" s="58">
        <f>SUM(E224-F224)</f>
        <v>100000</v>
      </c>
      <c r="H224" s="97">
        <v>0</v>
      </c>
      <c r="I224" s="97">
        <v>0</v>
      </c>
      <c r="J224" s="97">
        <v>0</v>
      </c>
    </row>
    <row r="225" spans="1:10" ht="24">
      <c r="A225" s="11"/>
      <c r="B225" s="110" t="s">
        <v>54</v>
      </c>
      <c r="C225" s="111"/>
      <c r="D225" s="4"/>
      <c r="E225" s="14">
        <f>SUM(E221:E224)</f>
        <v>153400</v>
      </c>
      <c r="F225" s="14">
        <f>SUM(F221:F224)</f>
        <v>7167.5</v>
      </c>
      <c r="G225" s="14">
        <f>SUM(G221:G224)</f>
        <v>146232.5</v>
      </c>
      <c r="H225" s="98">
        <f>SUM(H221:H224)</f>
        <v>0</v>
      </c>
      <c r="I225" s="98">
        <f>SUM(I221:I224)</f>
        <v>3900</v>
      </c>
      <c r="J225" s="98">
        <f>SUM(J221:J224)</f>
        <v>3267.5</v>
      </c>
    </row>
    <row r="226" spans="1:10" ht="24">
      <c r="A226" s="60" t="s">
        <v>23</v>
      </c>
      <c r="B226" s="2"/>
      <c r="C226" s="10"/>
      <c r="D226" s="2"/>
      <c r="E226" s="13"/>
      <c r="F226" s="13"/>
      <c r="G226" s="7"/>
      <c r="H226" s="99"/>
      <c r="I226" s="99"/>
      <c r="J226" s="99"/>
    </row>
    <row r="227" spans="1:10" ht="24">
      <c r="A227" s="8"/>
      <c r="B227" s="47" t="s">
        <v>24</v>
      </c>
      <c r="C227" s="48"/>
      <c r="D227" s="47"/>
      <c r="E227" s="49">
        <v>20000</v>
      </c>
      <c r="F227" s="49">
        <f>H227+I227+J227</f>
        <v>15000</v>
      </c>
      <c r="G227" s="50">
        <f>SUM(E227-F227)</f>
        <v>5000</v>
      </c>
      <c r="H227" s="95">
        <v>0</v>
      </c>
      <c r="I227" s="95">
        <v>0</v>
      </c>
      <c r="J227" s="95">
        <v>15000</v>
      </c>
    </row>
    <row r="228" spans="1:10" ht="24">
      <c r="A228" s="8"/>
      <c r="B228" s="51" t="s">
        <v>25</v>
      </c>
      <c r="C228" s="52"/>
      <c r="D228" s="51"/>
      <c r="E228" s="53">
        <v>300000</v>
      </c>
      <c r="F228" s="49">
        <f>H228+I228+J228</f>
        <v>7070</v>
      </c>
      <c r="G228" s="54">
        <f>SUM(E228-F228)</f>
        <v>292930</v>
      </c>
      <c r="H228" s="96">
        <v>0</v>
      </c>
      <c r="I228" s="96">
        <v>0</v>
      </c>
      <c r="J228" s="96">
        <v>7070</v>
      </c>
    </row>
    <row r="229" spans="1:10" ht="24">
      <c r="A229" s="8"/>
      <c r="B229" s="51" t="s">
        <v>27</v>
      </c>
      <c r="C229" s="52"/>
      <c r="D229" s="51"/>
      <c r="E229" s="53"/>
      <c r="F229" s="49"/>
      <c r="G229" s="54"/>
      <c r="H229" s="96"/>
      <c r="I229" s="96"/>
      <c r="J229" s="96"/>
    </row>
    <row r="230" spans="1:10" ht="24">
      <c r="A230" s="8"/>
      <c r="B230" s="55"/>
      <c r="C230" s="56" t="s">
        <v>28</v>
      </c>
      <c r="D230" s="55"/>
      <c r="E230" s="57">
        <v>20000</v>
      </c>
      <c r="F230" s="49">
        <f>H230+I230+J230</f>
        <v>0</v>
      </c>
      <c r="G230" s="58">
        <f>SUM(E230-F230)</f>
        <v>20000</v>
      </c>
      <c r="H230" s="97">
        <v>0</v>
      </c>
      <c r="I230" s="97">
        <v>0</v>
      </c>
      <c r="J230" s="97">
        <v>0</v>
      </c>
    </row>
    <row r="231" spans="1:10" ht="24">
      <c r="A231" s="11"/>
      <c r="B231" s="110" t="s">
        <v>55</v>
      </c>
      <c r="C231" s="111"/>
      <c r="D231" s="4"/>
      <c r="E231" s="14">
        <f>SUM(E227:E230)</f>
        <v>340000</v>
      </c>
      <c r="F231" s="14">
        <f>SUM(F227:F230)</f>
        <v>22070</v>
      </c>
      <c r="G231" s="14">
        <f>SUM(G227:G230)</f>
        <v>317930</v>
      </c>
      <c r="H231" s="98">
        <f>SUM(H227:H230)</f>
        <v>0</v>
      </c>
      <c r="I231" s="98">
        <f>SUM(I227:I230)</f>
        <v>0</v>
      </c>
      <c r="J231" s="98">
        <f>SUM(J227:J230)</f>
        <v>22070</v>
      </c>
    </row>
    <row r="232" spans="1:10" ht="24">
      <c r="A232" s="59" t="s">
        <v>33</v>
      </c>
      <c r="B232" s="2"/>
      <c r="C232" s="10"/>
      <c r="D232" s="2"/>
      <c r="E232" s="13"/>
      <c r="F232" s="13"/>
      <c r="G232" s="7"/>
      <c r="H232" s="99"/>
      <c r="I232" s="99"/>
      <c r="J232" s="99"/>
    </row>
    <row r="233" spans="1:10" ht="24">
      <c r="A233" s="8"/>
      <c r="B233" s="47" t="s">
        <v>34</v>
      </c>
      <c r="C233" s="48"/>
      <c r="D233" s="47"/>
      <c r="E233" s="49">
        <v>30000</v>
      </c>
      <c r="F233" s="49">
        <f>H233+I233+J233</f>
        <v>6683</v>
      </c>
      <c r="G233" s="50">
        <f>SUM(E233-F233)</f>
        <v>23317</v>
      </c>
      <c r="H233" s="95">
        <v>0</v>
      </c>
      <c r="I233" s="95">
        <v>0</v>
      </c>
      <c r="J233" s="95">
        <v>6683</v>
      </c>
    </row>
    <row r="234" spans="1:10" ht="24">
      <c r="A234" s="8"/>
      <c r="B234" s="51" t="s">
        <v>113</v>
      </c>
      <c r="C234" s="52"/>
      <c r="D234" s="51"/>
      <c r="E234" s="53">
        <v>170000</v>
      </c>
      <c r="F234" s="49">
        <f>H234+I234+J234</f>
        <v>21932</v>
      </c>
      <c r="G234" s="54">
        <f>SUM(E234-F234)</f>
        <v>148068</v>
      </c>
      <c r="H234" s="96">
        <v>0</v>
      </c>
      <c r="I234" s="96">
        <v>0</v>
      </c>
      <c r="J234" s="96">
        <v>21932</v>
      </c>
    </row>
    <row r="235" spans="1:10" ht="24">
      <c r="A235" s="8"/>
      <c r="B235" s="51" t="s">
        <v>114</v>
      </c>
      <c r="C235" s="52"/>
      <c r="D235" s="51"/>
      <c r="E235" s="53">
        <v>70000</v>
      </c>
      <c r="F235" s="49">
        <f>H235+I235+J235</f>
        <v>46080</v>
      </c>
      <c r="G235" s="54">
        <f>SUM(E235-F235)</f>
        <v>23920</v>
      </c>
      <c r="H235" s="96">
        <v>0</v>
      </c>
      <c r="I235" s="96">
        <v>0</v>
      </c>
      <c r="J235" s="96">
        <v>46080</v>
      </c>
    </row>
    <row r="236" spans="1:10" ht="24">
      <c r="A236" s="8"/>
      <c r="B236" s="51" t="s">
        <v>115</v>
      </c>
      <c r="C236" s="52"/>
      <c r="D236" s="51"/>
      <c r="E236" s="53">
        <v>40000</v>
      </c>
      <c r="F236" s="49">
        <f>H236+I236+J236</f>
        <v>14590</v>
      </c>
      <c r="G236" s="54">
        <f>SUM(E236-F236)</f>
        <v>25410</v>
      </c>
      <c r="H236" s="96">
        <v>0</v>
      </c>
      <c r="I236" s="96">
        <v>14590</v>
      </c>
      <c r="J236" s="96">
        <v>0</v>
      </c>
    </row>
    <row r="237" spans="1:10" ht="24">
      <c r="A237" s="8"/>
      <c r="B237" s="55" t="s">
        <v>116</v>
      </c>
      <c r="C237" s="56"/>
      <c r="D237" s="55"/>
      <c r="E237" s="57">
        <v>100000</v>
      </c>
      <c r="F237" s="49">
        <f>H237+I237+J237</f>
        <v>52404</v>
      </c>
      <c r="G237" s="58">
        <f>SUM(E237-F237)</f>
        <v>47596</v>
      </c>
      <c r="H237" s="97">
        <v>0</v>
      </c>
      <c r="I237" s="97">
        <v>0</v>
      </c>
      <c r="J237" s="97">
        <v>52404</v>
      </c>
    </row>
    <row r="238" spans="1:10" ht="24">
      <c r="A238" s="11"/>
      <c r="B238" s="110" t="s">
        <v>60</v>
      </c>
      <c r="C238" s="111"/>
      <c r="D238" s="4"/>
      <c r="E238" s="14">
        <f>SUM(E233:E237)</f>
        <v>410000</v>
      </c>
      <c r="F238" s="14">
        <f>SUM(F233:F237)</f>
        <v>141689</v>
      </c>
      <c r="G238" s="14">
        <f>SUM(G233:G237)</f>
        <v>268311</v>
      </c>
      <c r="H238" s="98">
        <f>SUM(H233:H237)</f>
        <v>0</v>
      </c>
      <c r="I238" s="98">
        <f>SUM(I233:I237)</f>
        <v>14590</v>
      </c>
      <c r="J238" s="98">
        <f>SUM(J233:J237)</f>
        <v>127099</v>
      </c>
    </row>
    <row r="239" spans="1:10" ht="24">
      <c r="A239" s="118" t="s">
        <v>57</v>
      </c>
      <c r="B239" s="119"/>
      <c r="C239" s="120"/>
      <c r="D239" s="22"/>
      <c r="E239" s="27">
        <f>SUM(E225+E231+E238)</f>
        <v>903400</v>
      </c>
      <c r="F239" s="27">
        <f>SUM(F225+F231+F238)</f>
        <v>170926.5</v>
      </c>
      <c r="G239" s="27">
        <f>SUM(G225+G231+G238)</f>
        <v>732473.5</v>
      </c>
      <c r="H239" s="98">
        <f>SUM(H225+H231+H238)</f>
        <v>0</v>
      </c>
      <c r="I239" s="98">
        <f>SUM(I225+I231+I238)</f>
        <v>18490</v>
      </c>
      <c r="J239" s="98">
        <f>SUM(J225+J231+J238)</f>
        <v>152436.5</v>
      </c>
    </row>
    <row r="240" spans="1:10" ht="24">
      <c r="A240" s="112" t="s">
        <v>49</v>
      </c>
      <c r="B240" s="121"/>
      <c r="C240" s="122"/>
      <c r="D240" s="2"/>
      <c r="E240" s="13"/>
      <c r="F240" s="13"/>
      <c r="G240" s="7"/>
      <c r="H240" s="99"/>
      <c r="I240" s="99"/>
      <c r="J240" s="99"/>
    </row>
    <row r="241" spans="1:10" ht="24">
      <c r="A241" s="61" t="s">
        <v>50</v>
      </c>
      <c r="C241" s="10"/>
      <c r="D241" s="2"/>
      <c r="E241" s="13"/>
      <c r="F241" s="13"/>
      <c r="G241" s="7"/>
      <c r="H241" s="99"/>
      <c r="I241" s="99"/>
      <c r="J241" s="99"/>
    </row>
    <row r="242" spans="1:10" ht="24">
      <c r="A242" s="8"/>
      <c r="B242" s="48" t="s">
        <v>117</v>
      </c>
      <c r="C242" s="47"/>
      <c r="D242" s="62"/>
      <c r="E242" s="49">
        <v>20000</v>
      </c>
      <c r="F242" s="49">
        <f>H242+I242+J242</f>
        <v>13000</v>
      </c>
      <c r="G242" s="50">
        <f>SUM(E242-F242)</f>
        <v>7000</v>
      </c>
      <c r="H242" s="95">
        <v>0</v>
      </c>
      <c r="I242" s="95">
        <v>0</v>
      </c>
      <c r="J242" s="95">
        <v>13000</v>
      </c>
    </row>
    <row r="243" spans="1:10" ht="24">
      <c r="A243" s="8"/>
      <c r="B243" s="52" t="s">
        <v>118</v>
      </c>
      <c r="C243" s="51"/>
      <c r="D243" s="63"/>
      <c r="E243" s="53">
        <v>35000</v>
      </c>
      <c r="F243" s="49">
        <f>H243+I243+J243</f>
        <v>0</v>
      </c>
      <c r="G243" s="54">
        <f>SUM(E243-F243)</f>
        <v>35000</v>
      </c>
      <c r="H243" s="96">
        <v>0</v>
      </c>
      <c r="I243" s="96">
        <v>0</v>
      </c>
      <c r="J243" s="96">
        <v>0</v>
      </c>
    </row>
    <row r="244" spans="1:12" ht="24">
      <c r="A244" s="8"/>
      <c r="B244" s="56" t="s">
        <v>119</v>
      </c>
      <c r="C244" s="55"/>
      <c r="D244" s="64"/>
      <c r="E244" s="57">
        <v>10000</v>
      </c>
      <c r="F244" s="49">
        <f>H244+I244+J244</f>
        <v>0</v>
      </c>
      <c r="G244" s="58">
        <f>SUM(E244-F244)</f>
        <v>10000</v>
      </c>
      <c r="H244" s="97">
        <v>0</v>
      </c>
      <c r="I244" s="97">
        <v>0</v>
      </c>
      <c r="J244" s="97">
        <v>0</v>
      </c>
      <c r="L244" s="1" t="s">
        <v>173</v>
      </c>
    </row>
    <row r="245" spans="1:10" ht="24">
      <c r="A245" s="145" t="s">
        <v>58</v>
      </c>
      <c r="B245" s="146"/>
      <c r="C245" s="146"/>
      <c r="D245" s="65"/>
      <c r="E245" s="32">
        <f>SUM(E242:E244)</f>
        <v>65000</v>
      </c>
      <c r="F245" s="32">
        <f>SUM(F242:F244)</f>
        <v>13000</v>
      </c>
      <c r="G245" s="32">
        <f>SUM(G242:G244)</f>
        <v>52000</v>
      </c>
      <c r="H245" s="103">
        <f>SUM(H242:H244)</f>
        <v>0</v>
      </c>
      <c r="I245" s="103">
        <f>SUM(I242:I244)</f>
        <v>0</v>
      </c>
      <c r="J245" s="103">
        <f>SUM(J242:J244)</f>
        <v>13000</v>
      </c>
    </row>
    <row r="246" spans="1:10" ht="24.75" thickBot="1">
      <c r="A246" s="124" t="s">
        <v>63</v>
      </c>
      <c r="B246" s="124"/>
      <c r="C246" s="124"/>
      <c r="D246" s="24"/>
      <c r="E246" s="25">
        <f>SUM(E218+E239+E245)</f>
        <v>1884600</v>
      </c>
      <c r="F246" s="25">
        <f>SUM(F218+F239+F245)</f>
        <v>412773.5</v>
      </c>
      <c r="G246" s="25">
        <f>SUM(G218+G239+G245)</f>
        <v>1471826.5</v>
      </c>
      <c r="H246" s="102">
        <f>SUM(H218+H239+H245)</f>
        <v>76085</v>
      </c>
      <c r="I246" s="102">
        <f>SUM(I218+I239+I245)</f>
        <v>95167</v>
      </c>
      <c r="J246" s="102">
        <f>SUM(J218+J239+J245)</f>
        <v>241521.5</v>
      </c>
    </row>
    <row r="247" spans="1:11" s="82" customFormat="1" ht="24.75" thickTop="1">
      <c r="A247" s="83"/>
      <c r="B247" s="83"/>
      <c r="C247" s="83"/>
      <c r="D247" s="84"/>
      <c r="E247" s="81"/>
      <c r="F247" s="81"/>
      <c r="G247" s="81"/>
      <c r="H247" s="91"/>
      <c r="I247" s="92"/>
      <c r="J247" s="90"/>
      <c r="K247" s="80"/>
    </row>
    <row r="248" spans="1:10" s="82" customFormat="1" ht="24">
      <c r="A248" s="83"/>
      <c r="B248" s="83"/>
      <c r="C248" s="83"/>
      <c r="D248" s="84"/>
      <c r="E248" s="81"/>
      <c r="F248" s="81"/>
      <c r="G248" s="81"/>
      <c r="H248" s="91"/>
      <c r="I248" s="91"/>
      <c r="J248" s="91"/>
    </row>
    <row r="249" spans="1:7" ht="24">
      <c r="A249" s="147" t="s">
        <v>126</v>
      </c>
      <c r="B249" s="148"/>
      <c r="C249" s="148"/>
      <c r="D249" s="148"/>
      <c r="E249" s="148"/>
      <c r="F249" s="148"/>
      <c r="G249" s="149"/>
    </row>
    <row r="250" spans="1:10" ht="24">
      <c r="A250" s="109" t="s">
        <v>61</v>
      </c>
      <c r="B250" s="110"/>
      <c r="C250" s="111"/>
      <c r="D250" s="78" t="s">
        <v>45</v>
      </c>
      <c r="E250" s="16" t="s">
        <v>46</v>
      </c>
      <c r="F250" s="16" t="s">
        <v>177</v>
      </c>
      <c r="G250" s="17" t="s">
        <v>47</v>
      </c>
      <c r="H250" s="94" t="s">
        <v>174</v>
      </c>
      <c r="I250" s="94" t="s">
        <v>175</v>
      </c>
      <c r="J250" s="94" t="s">
        <v>176</v>
      </c>
    </row>
    <row r="251" spans="1:7" ht="24">
      <c r="A251" s="112" t="s">
        <v>80</v>
      </c>
      <c r="B251" s="113"/>
      <c r="C251" s="114"/>
      <c r="D251" s="2"/>
      <c r="E251" s="13"/>
      <c r="F251" s="13"/>
      <c r="G251" s="7"/>
    </row>
    <row r="252" spans="1:7" ht="24">
      <c r="A252" s="60" t="s">
        <v>81</v>
      </c>
      <c r="B252" s="2"/>
      <c r="C252" s="10"/>
      <c r="D252" s="2"/>
      <c r="E252" s="13"/>
      <c r="F252" s="13"/>
      <c r="G252" s="7"/>
    </row>
    <row r="253" spans="1:7" ht="24">
      <c r="A253" s="8"/>
      <c r="B253" s="61" t="s">
        <v>120</v>
      </c>
      <c r="C253" s="10"/>
      <c r="D253" s="2"/>
      <c r="E253" s="13"/>
      <c r="F253" s="13"/>
      <c r="G253" s="7"/>
    </row>
    <row r="254" spans="1:10" ht="24">
      <c r="A254" s="8"/>
      <c r="B254" s="2"/>
      <c r="C254" s="10" t="s">
        <v>121</v>
      </c>
      <c r="D254" s="2"/>
      <c r="E254" s="13">
        <v>150000</v>
      </c>
      <c r="F254" s="49">
        <f>H254+I254+J254</f>
        <v>0</v>
      </c>
      <c r="G254" s="7">
        <f>SUM(E254-F254)</f>
        <v>150000</v>
      </c>
      <c r="H254" s="99">
        <v>0</v>
      </c>
      <c r="I254" s="99">
        <v>0</v>
      </c>
      <c r="J254" s="99">
        <v>0</v>
      </c>
    </row>
    <row r="255" spans="1:10" ht="24">
      <c r="A255" s="11"/>
      <c r="B255" s="110" t="s">
        <v>84</v>
      </c>
      <c r="C255" s="111"/>
      <c r="D255" s="4"/>
      <c r="E255" s="14">
        <f>SUM(E254)</f>
        <v>150000</v>
      </c>
      <c r="F255" s="14">
        <f>SUM(F254)</f>
        <v>0</v>
      </c>
      <c r="G255" s="14">
        <f>SUM(G254)</f>
        <v>150000</v>
      </c>
      <c r="H255" s="98">
        <f>SUM(H254)</f>
        <v>0</v>
      </c>
      <c r="I255" s="98">
        <f>SUM(I254)</f>
        <v>0</v>
      </c>
      <c r="J255" s="98">
        <f>SUM(J254)</f>
        <v>0</v>
      </c>
    </row>
    <row r="256" spans="1:10" ht="24">
      <c r="A256" s="61" t="s">
        <v>122</v>
      </c>
      <c r="C256" s="10"/>
      <c r="D256" s="2"/>
      <c r="E256" s="13"/>
      <c r="F256" s="13"/>
      <c r="G256" s="7"/>
      <c r="H256" s="99"/>
      <c r="I256" s="99"/>
      <c r="J256" s="99"/>
    </row>
    <row r="257" spans="1:10" ht="24">
      <c r="A257" s="8"/>
      <c r="B257" s="61" t="s">
        <v>127</v>
      </c>
      <c r="C257" s="2"/>
      <c r="D257" s="36"/>
      <c r="E257" s="13"/>
      <c r="F257" s="13"/>
      <c r="G257" s="7"/>
      <c r="H257" s="99"/>
      <c r="I257" s="99"/>
      <c r="J257" s="99"/>
    </row>
    <row r="258" spans="1:10" ht="24">
      <c r="A258" s="8"/>
      <c r="B258" s="48" t="s">
        <v>123</v>
      </c>
      <c r="C258" s="47"/>
      <c r="D258" s="62"/>
      <c r="E258" s="49">
        <v>120000</v>
      </c>
      <c r="F258" s="49">
        <f>H258+I258+J258</f>
        <v>0</v>
      </c>
      <c r="G258" s="50">
        <f>SUM(E258-F258)</f>
        <v>120000</v>
      </c>
      <c r="H258" s="95">
        <v>0</v>
      </c>
      <c r="I258" s="95">
        <v>0</v>
      </c>
      <c r="J258" s="95">
        <v>0</v>
      </c>
    </row>
    <row r="259" spans="1:10" ht="24">
      <c r="A259" s="8"/>
      <c r="B259" s="56" t="s">
        <v>124</v>
      </c>
      <c r="C259" s="55"/>
      <c r="D259" s="64"/>
      <c r="E259" s="57">
        <v>438000</v>
      </c>
      <c r="F259" s="49">
        <f>H259+I259+J259</f>
        <v>0</v>
      </c>
      <c r="G259" s="58">
        <f>SUM(E259-F259)</f>
        <v>438000</v>
      </c>
      <c r="H259" s="97">
        <v>0</v>
      </c>
      <c r="I259" s="97">
        <v>0</v>
      </c>
      <c r="J259" s="97">
        <v>0</v>
      </c>
    </row>
    <row r="260" spans="1:10" ht="24">
      <c r="A260" s="109" t="s">
        <v>125</v>
      </c>
      <c r="B260" s="110"/>
      <c r="C260" s="111"/>
      <c r="D260" s="28"/>
      <c r="E260" s="14">
        <f>SUM(E258:E259)</f>
        <v>558000</v>
      </c>
      <c r="F260" s="14">
        <f>SUM(F258:F259)</f>
        <v>0</v>
      </c>
      <c r="G260" s="14">
        <f>SUM(G258:G259)</f>
        <v>558000</v>
      </c>
      <c r="H260" s="98">
        <f>SUM(H258:H259)</f>
        <v>0</v>
      </c>
      <c r="I260" s="98">
        <f>SUM(I258:I259)</f>
        <v>0</v>
      </c>
      <c r="J260" s="98">
        <f>SUM(J258:J259)</f>
        <v>0</v>
      </c>
    </row>
    <row r="261" spans="1:10" ht="24.75" thickBot="1">
      <c r="A261" s="123" t="s">
        <v>128</v>
      </c>
      <c r="B261" s="124"/>
      <c r="C261" s="125"/>
      <c r="D261" s="21"/>
      <c r="E261" s="25">
        <f>SUM(E255+E260)</f>
        <v>708000</v>
      </c>
      <c r="F261" s="25">
        <f>SUM(F255+F260)</f>
        <v>0</v>
      </c>
      <c r="G261" s="25">
        <f>SUM(G255+G260)</f>
        <v>708000</v>
      </c>
      <c r="H261" s="102">
        <f>SUM(H255+H260)</f>
        <v>0</v>
      </c>
      <c r="I261" s="102">
        <f>SUM(I255+I260)</f>
        <v>0</v>
      </c>
      <c r="J261" s="102">
        <f>SUM(J255+J260)</f>
        <v>0</v>
      </c>
    </row>
    <row r="262" spans="1:7" ht="24.75" thickTop="1">
      <c r="A262" s="34"/>
      <c r="B262" s="34"/>
      <c r="C262" s="34"/>
      <c r="D262" s="34"/>
      <c r="E262" s="45"/>
      <c r="F262" s="45"/>
      <c r="G262" s="45"/>
    </row>
    <row r="263" spans="1:7" ht="24">
      <c r="A263" s="142" t="s">
        <v>129</v>
      </c>
      <c r="B263" s="143"/>
      <c r="C263" s="143"/>
      <c r="D263" s="143"/>
      <c r="E263" s="143"/>
      <c r="F263" s="143"/>
      <c r="G263" s="144"/>
    </row>
    <row r="264" spans="1:10" ht="24">
      <c r="A264" s="109" t="s">
        <v>61</v>
      </c>
      <c r="B264" s="110"/>
      <c r="C264" s="111"/>
      <c r="D264" s="78" t="s">
        <v>45</v>
      </c>
      <c r="E264" s="16" t="s">
        <v>46</v>
      </c>
      <c r="F264" s="16" t="s">
        <v>177</v>
      </c>
      <c r="G264" s="17" t="s">
        <v>47</v>
      </c>
      <c r="H264" s="94" t="s">
        <v>174</v>
      </c>
      <c r="I264" s="94" t="s">
        <v>175</v>
      </c>
      <c r="J264" s="94" t="s">
        <v>176</v>
      </c>
    </row>
    <row r="265" spans="1:7" ht="24">
      <c r="A265" s="112" t="s">
        <v>16</v>
      </c>
      <c r="B265" s="113"/>
      <c r="C265" s="114"/>
      <c r="D265" s="2"/>
      <c r="E265" s="13"/>
      <c r="F265" s="13"/>
      <c r="G265" s="7"/>
    </row>
    <row r="266" spans="1:7" ht="24">
      <c r="A266" s="60" t="s">
        <v>23</v>
      </c>
      <c r="B266" s="2"/>
      <c r="C266" s="10"/>
      <c r="D266" s="2"/>
      <c r="E266" s="13"/>
      <c r="F266" s="13"/>
      <c r="G266" s="7"/>
    </row>
    <row r="267" spans="1:7" ht="24">
      <c r="A267" s="9"/>
      <c r="B267" s="47" t="s">
        <v>27</v>
      </c>
      <c r="C267" s="48"/>
      <c r="D267" s="47"/>
      <c r="E267" s="49"/>
      <c r="F267" s="49"/>
      <c r="G267" s="50"/>
    </row>
    <row r="268" spans="1:10" ht="24">
      <c r="A268" s="8"/>
      <c r="B268" s="55"/>
      <c r="C268" s="56" t="s">
        <v>130</v>
      </c>
      <c r="D268" s="55"/>
      <c r="E268" s="57">
        <v>30000</v>
      </c>
      <c r="F268" s="57">
        <f>H268+I268+J268</f>
        <v>0</v>
      </c>
      <c r="G268" s="58">
        <f>SUM(E268-F268)</f>
        <v>30000</v>
      </c>
      <c r="H268" s="97">
        <v>0</v>
      </c>
      <c r="I268" s="97">
        <v>0</v>
      </c>
      <c r="J268" s="97">
        <v>0</v>
      </c>
    </row>
    <row r="269" spans="1:10" ht="24.75" thickBot="1">
      <c r="A269" s="126" t="s">
        <v>57</v>
      </c>
      <c r="B269" s="127"/>
      <c r="C269" s="128"/>
      <c r="D269" s="21"/>
      <c r="E269" s="25">
        <f>SUM(E268)</f>
        <v>30000</v>
      </c>
      <c r="F269" s="25">
        <f>SUM(F268)</f>
        <v>0</v>
      </c>
      <c r="G269" s="25">
        <f>SUM(G268)</f>
        <v>30000</v>
      </c>
      <c r="H269" s="102">
        <f>SUM(H268)</f>
        <v>0</v>
      </c>
      <c r="I269" s="102">
        <f>SUM(I268)</f>
        <v>0</v>
      </c>
      <c r="J269" s="102">
        <f>SUM(J268)</f>
        <v>0</v>
      </c>
    </row>
    <row r="270" spans="5:7" ht="24.75" thickTop="1">
      <c r="E270" s="1"/>
      <c r="F270" s="1"/>
      <c r="G270" s="1"/>
    </row>
    <row r="271" spans="1:7" ht="24">
      <c r="A271" s="105" t="s">
        <v>131</v>
      </c>
      <c r="B271" s="105"/>
      <c r="C271" s="105"/>
      <c r="D271" s="105"/>
      <c r="E271" s="105"/>
      <c r="F271" s="105"/>
      <c r="G271" s="105"/>
    </row>
    <row r="272" spans="1:7" ht="24">
      <c r="A272" s="150" t="s">
        <v>132</v>
      </c>
      <c r="B272" s="151"/>
      <c r="C272" s="151"/>
      <c r="D272" s="151"/>
      <c r="E272" s="151"/>
      <c r="F272" s="151"/>
      <c r="G272" s="152"/>
    </row>
    <row r="273" spans="1:10" ht="24">
      <c r="A273" s="109" t="s">
        <v>61</v>
      </c>
      <c r="B273" s="110"/>
      <c r="C273" s="111"/>
      <c r="D273" s="78" t="s">
        <v>45</v>
      </c>
      <c r="E273" s="16" t="s">
        <v>46</v>
      </c>
      <c r="F273" s="16" t="s">
        <v>177</v>
      </c>
      <c r="G273" s="17" t="s">
        <v>47</v>
      </c>
      <c r="H273" s="94" t="s">
        <v>174</v>
      </c>
      <c r="I273" s="94" t="s">
        <v>175</v>
      </c>
      <c r="J273" s="94" t="s">
        <v>176</v>
      </c>
    </row>
    <row r="274" spans="1:7" ht="24">
      <c r="A274" s="112" t="s">
        <v>1</v>
      </c>
      <c r="B274" s="113"/>
      <c r="C274" s="114"/>
      <c r="D274" s="2"/>
      <c r="E274" s="13"/>
      <c r="F274" s="13"/>
      <c r="G274" s="7"/>
    </row>
    <row r="275" spans="1:7" ht="24">
      <c r="A275" s="59" t="s">
        <v>7</v>
      </c>
      <c r="B275" s="2"/>
      <c r="C275" s="10"/>
      <c r="D275" s="2"/>
      <c r="E275" s="13"/>
      <c r="F275" s="13"/>
      <c r="G275" s="7"/>
    </row>
    <row r="276" spans="1:10" ht="24">
      <c r="A276" s="8"/>
      <c r="B276" s="47" t="s">
        <v>8</v>
      </c>
      <c r="C276" s="48"/>
      <c r="D276" s="47"/>
      <c r="E276" s="49">
        <v>169140</v>
      </c>
      <c r="F276" s="49">
        <f>H276+I276+J276</f>
        <v>41730</v>
      </c>
      <c r="G276" s="50">
        <f>SUM(E276-F276)</f>
        <v>127410</v>
      </c>
      <c r="H276" s="95">
        <v>13910</v>
      </c>
      <c r="I276" s="95">
        <v>13910</v>
      </c>
      <c r="J276" s="95">
        <v>13910</v>
      </c>
    </row>
    <row r="277" spans="1:10" ht="24">
      <c r="A277" s="8"/>
      <c r="B277" s="55" t="s">
        <v>9</v>
      </c>
      <c r="C277" s="56"/>
      <c r="D277" s="55"/>
      <c r="E277" s="57">
        <v>20160</v>
      </c>
      <c r="F277" s="49">
        <f>H277+I277+J277</f>
        <v>5040</v>
      </c>
      <c r="G277" s="58">
        <f>SUM(E277-F277)</f>
        <v>15120</v>
      </c>
      <c r="H277" s="97">
        <v>1680</v>
      </c>
      <c r="I277" s="97">
        <v>1680</v>
      </c>
      <c r="J277" s="97">
        <v>1680</v>
      </c>
    </row>
    <row r="278" spans="1:10" ht="24">
      <c r="A278" s="11"/>
      <c r="B278" s="110" t="s">
        <v>53</v>
      </c>
      <c r="C278" s="111"/>
      <c r="D278" s="4"/>
      <c r="E278" s="14">
        <f>SUM(E276:E277)</f>
        <v>189300</v>
      </c>
      <c r="F278" s="14">
        <f>SUM(F276:F277)</f>
        <v>46770</v>
      </c>
      <c r="G278" s="14">
        <f>SUM(G276:G277)</f>
        <v>142530</v>
      </c>
      <c r="H278" s="98">
        <f>SUM(H276:H277)</f>
        <v>15590</v>
      </c>
      <c r="I278" s="98">
        <f>SUM(I276:I277)</f>
        <v>15590</v>
      </c>
      <c r="J278" s="98">
        <f>SUM(J276:J277)</f>
        <v>15590</v>
      </c>
    </row>
    <row r="279" spans="1:10" ht="24">
      <c r="A279" s="118" t="s">
        <v>59</v>
      </c>
      <c r="B279" s="119"/>
      <c r="C279" s="120"/>
      <c r="D279" s="26"/>
      <c r="E279" s="27">
        <f>SUM(E278)</f>
        <v>189300</v>
      </c>
      <c r="F279" s="27">
        <f>SUM(F278)</f>
        <v>46770</v>
      </c>
      <c r="G279" s="27">
        <f>SUM(G278)</f>
        <v>142530</v>
      </c>
      <c r="H279" s="98">
        <f>SUM(H278)</f>
        <v>15590</v>
      </c>
      <c r="I279" s="98">
        <f>SUM(I278)</f>
        <v>15590</v>
      </c>
      <c r="J279" s="98">
        <f>SUM(J278)</f>
        <v>15590</v>
      </c>
    </row>
    <row r="280" spans="1:10" ht="24">
      <c r="A280" s="112" t="s">
        <v>16</v>
      </c>
      <c r="B280" s="113"/>
      <c r="C280" s="114"/>
      <c r="D280" s="2"/>
      <c r="E280" s="13"/>
      <c r="F280" s="13"/>
      <c r="G280" s="7"/>
      <c r="H280" s="99"/>
      <c r="I280" s="99"/>
      <c r="J280" s="99"/>
    </row>
    <row r="281" spans="1:10" ht="24">
      <c r="A281" s="9" t="s">
        <v>17</v>
      </c>
      <c r="B281" s="2"/>
      <c r="C281" s="10"/>
      <c r="D281" s="2"/>
      <c r="E281" s="13"/>
      <c r="F281" s="13"/>
      <c r="G281" s="7"/>
      <c r="H281" s="99"/>
      <c r="I281" s="99"/>
      <c r="J281" s="99"/>
    </row>
    <row r="282" spans="1:10" ht="24">
      <c r="A282" s="8"/>
      <c r="B282" s="2" t="s">
        <v>19</v>
      </c>
      <c r="C282" s="10"/>
      <c r="D282" s="2"/>
      <c r="E282" s="13">
        <v>7000</v>
      </c>
      <c r="F282" s="49">
        <f>H282+I282+J282</f>
        <v>5811</v>
      </c>
      <c r="G282" s="7">
        <f>SUM(E282-F282)</f>
        <v>1189</v>
      </c>
      <c r="H282" s="99">
        <v>0</v>
      </c>
      <c r="I282" s="99">
        <v>0</v>
      </c>
      <c r="J282" s="99">
        <v>5811</v>
      </c>
    </row>
    <row r="283" spans="1:10" ht="24">
      <c r="A283" s="11"/>
      <c r="B283" s="110" t="s">
        <v>54</v>
      </c>
      <c r="C283" s="111"/>
      <c r="D283" s="4"/>
      <c r="E283" s="14">
        <f>SUM(E282:E282)</f>
        <v>7000</v>
      </c>
      <c r="F283" s="14">
        <f>SUM(F282:F282)</f>
        <v>5811</v>
      </c>
      <c r="G283" s="14">
        <f>SUM(G282:G282)</f>
        <v>1189</v>
      </c>
      <c r="H283" s="98">
        <f>SUM(H282:H282)</f>
        <v>0</v>
      </c>
      <c r="I283" s="98">
        <f>SUM(I282:I282)</f>
        <v>0</v>
      </c>
      <c r="J283" s="98">
        <f>SUM(J282:J282)</f>
        <v>5811</v>
      </c>
    </row>
    <row r="284" spans="1:10" ht="24">
      <c r="A284" s="60" t="s">
        <v>23</v>
      </c>
      <c r="B284" s="2"/>
      <c r="C284" s="10"/>
      <c r="D284" s="2"/>
      <c r="E284" s="13"/>
      <c r="F284" s="13"/>
      <c r="G284" s="7"/>
      <c r="H284" s="99"/>
      <c r="I284" s="99"/>
      <c r="J284" s="99"/>
    </row>
    <row r="285" spans="1:10" ht="24">
      <c r="A285" s="8"/>
      <c r="B285" s="47" t="s">
        <v>24</v>
      </c>
      <c r="C285" s="48"/>
      <c r="D285" s="47"/>
      <c r="E285" s="49">
        <v>190000</v>
      </c>
      <c r="F285" s="49">
        <f>H285+I285+J285</f>
        <v>38700</v>
      </c>
      <c r="G285" s="50">
        <f>SUM(E285-F285)</f>
        <v>151300</v>
      </c>
      <c r="H285" s="95">
        <v>19800</v>
      </c>
      <c r="I285" s="95">
        <v>0</v>
      </c>
      <c r="J285" s="95">
        <v>18900</v>
      </c>
    </row>
    <row r="286" spans="1:10" ht="24">
      <c r="A286" s="8"/>
      <c r="B286" s="51" t="s">
        <v>25</v>
      </c>
      <c r="C286" s="52"/>
      <c r="D286" s="51"/>
      <c r="E286" s="53">
        <v>10000</v>
      </c>
      <c r="F286" s="49">
        <f>H286+I286+J286</f>
        <v>0</v>
      </c>
      <c r="G286" s="54">
        <f>SUM(E286-F286)</f>
        <v>10000</v>
      </c>
      <c r="H286" s="96">
        <v>0</v>
      </c>
      <c r="I286" s="96">
        <v>0</v>
      </c>
      <c r="J286" s="96">
        <v>0</v>
      </c>
    </row>
    <row r="287" spans="1:10" ht="24">
      <c r="A287" s="8"/>
      <c r="B287" s="51" t="s">
        <v>27</v>
      </c>
      <c r="C287" s="52"/>
      <c r="D287" s="51"/>
      <c r="E287" s="53"/>
      <c r="F287" s="53"/>
      <c r="G287" s="54"/>
      <c r="H287" s="96"/>
      <c r="I287" s="96"/>
      <c r="J287" s="96"/>
    </row>
    <row r="288" spans="1:10" ht="24">
      <c r="A288" s="8"/>
      <c r="B288" s="55"/>
      <c r="C288" s="56" t="s">
        <v>28</v>
      </c>
      <c r="D288" s="55"/>
      <c r="E288" s="57">
        <v>10000</v>
      </c>
      <c r="F288" s="49">
        <f>H288+I288+J288</f>
        <v>3360</v>
      </c>
      <c r="G288" s="58">
        <f>SUM(E288-F288)</f>
        <v>6640</v>
      </c>
      <c r="H288" s="97">
        <v>0</v>
      </c>
      <c r="I288" s="97">
        <v>0</v>
      </c>
      <c r="J288" s="97">
        <v>3360</v>
      </c>
    </row>
    <row r="289" spans="1:10" ht="24">
      <c r="A289" s="11"/>
      <c r="B289" s="110" t="s">
        <v>55</v>
      </c>
      <c r="C289" s="111"/>
      <c r="D289" s="4"/>
      <c r="E289" s="14">
        <f>SUM(E285:E288)</f>
        <v>210000</v>
      </c>
      <c r="F289" s="14">
        <f>SUM(F285:F288)</f>
        <v>42060</v>
      </c>
      <c r="G289" s="14">
        <f>SUM(G285:G288)</f>
        <v>167940</v>
      </c>
      <c r="H289" s="98">
        <f>SUM(H285:H288)</f>
        <v>19800</v>
      </c>
      <c r="I289" s="98">
        <f>SUM(I285:I288)</f>
        <v>0</v>
      </c>
      <c r="J289" s="98">
        <f>SUM(J285:J288)</f>
        <v>22260</v>
      </c>
    </row>
    <row r="290" spans="1:10" ht="24">
      <c r="A290" s="59" t="s">
        <v>33</v>
      </c>
      <c r="B290" s="2"/>
      <c r="C290" s="10"/>
      <c r="D290" s="2"/>
      <c r="E290" s="13"/>
      <c r="F290" s="13"/>
      <c r="G290" s="7"/>
      <c r="H290" s="99"/>
      <c r="I290" s="99"/>
      <c r="J290" s="99"/>
    </row>
    <row r="291" spans="1:10" ht="24">
      <c r="A291" s="8"/>
      <c r="B291" s="47" t="s">
        <v>34</v>
      </c>
      <c r="C291" s="48"/>
      <c r="D291" s="47"/>
      <c r="E291" s="49">
        <v>15000</v>
      </c>
      <c r="F291" s="49">
        <f>H291+I291+J291</f>
        <v>14990</v>
      </c>
      <c r="G291" s="50">
        <f>SUM(E291-F291)</f>
        <v>10</v>
      </c>
      <c r="H291" s="95">
        <v>0</v>
      </c>
      <c r="I291" s="95">
        <v>0</v>
      </c>
      <c r="J291" s="95">
        <v>14990</v>
      </c>
    </row>
    <row r="292" spans="1:10" ht="24">
      <c r="A292" s="8"/>
      <c r="B292" s="51" t="s">
        <v>35</v>
      </c>
      <c r="C292" s="52"/>
      <c r="D292" s="51"/>
      <c r="E292" s="53">
        <v>20000</v>
      </c>
      <c r="F292" s="49">
        <f>H292+I292+J292</f>
        <v>19865</v>
      </c>
      <c r="G292" s="54">
        <f>SUM(E292-F292)</f>
        <v>135</v>
      </c>
      <c r="H292" s="96">
        <v>0</v>
      </c>
      <c r="I292" s="96">
        <v>1800</v>
      </c>
      <c r="J292" s="96">
        <v>18065</v>
      </c>
    </row>
    <row r="293" spans="1:10" ht="24">
      <c r="A293" s="8"/>
      <c r="B293" s="55" t="s">
        <v>115</v>
      </c>
      <c r="C293" s="56"/>
      <c r="D293" s="55"/>
      <c r="E293" s="57">
        <v>15000</v>
      </c>
      <c r="F293" s="49">
        <f>H293+I293+J293</f>
        <v>15000</v>
      </c>
      <c r="G293" s="58">
        <f>SUM(E293-F293)</f>
        <v>0</v>
      </c>
      <c r="H293" s="97">
        <v>0</v>
      </c>
      <c r="I293" s="97">
        <v>4200</v>
      </c>
      <c r="J293" s="97">
        <v>10800</v>
      </c>
    </row>
    <row r="294" spans="1:10" ht="24">
      <c r="A294" s="11"/>
      <c r="B294" s="110" t="s">
        <v>60</v>
      </c>
      <c r="C294" s="111"/>
      <c r="D294" s="4"/>
      <c r="E294" s="14">
        <f>SUM(E291:E293)</f>
        <v>50000</v>
      </c>
      <c r="F294" s="14">
        <f>SUM(F291:F293)</f>
        <v>49855</v>
      </c>
      <c r="G294" s="14">
        <f>SUM(G291:G293)</f>
        <v>145</v>
      </c>
      <c r="H294" s="98">
        <f>SUM(H291:H293)</f>
        <v>0</v>
      </c>
      <c r="I294" s="98">
        <f>SUM(I291:I293)</f>
        <v>6000</v>
      </c>
      <c r="J294" s="98">
        <f>SUM(J291:J293)</f>
        <v>43855</v>
      </c>
    </row>
    <row r="295" spans="1:10" ht="24">
      <c r="A295" s="118" t="s">
        <v>57</v>
      </c>
      <c r="B295" s="119"/>
      <c r="C295" s="120"/>
      <c r="D295" s="22"/>
      <c r="E295" s="27">
        <f>SUM(E283+E289+E294)</f>
        <v>267000</v>
      </c>
      <c r="F295" s="27">
        <f>SUM(F283+F289+F294)</f>
        <v>97726</v>
      </c>
      <c r="G295" s="27">
        <f>SUM(G283+G289+G294)</f>
        <v>169274</v>
      </c>
      <c r="H295" s="98">
        <f>SUM(H283+H289+H294)</f>
        <v>19800</v>
      </c>
      <c r="I295" s="98">
        <f>SUM(I283+I289+I294)</f>
        <v>6000</v>
      </c>
      <c r="J295" s="98">
        <f>SUM(J283+J289+J294)</f>
        <v>71926</v>
      </c>
    </row>
    <row r="296" spans="1:10" ht="24">
      <c r="A296" s="112" t="s">
        <v>49</v>
      </c>
      <c r="B296" s="121"/>
      <c r="C296" s="121"/>
      <c r="D296" s="35"/>
      <c r="E296" s="13"/>
      <c r="F296" s="13"/>
      <c r="G296" s="7"/>
      <c r="H296" s="99"/>
      <c r="I296" s="99"/>
      <c r="J296" s="99"/>
    </row>
    <row r="297" spans="1:10" ht="24">
      <c r="A297" s="61" t="s">
        <v>50</v>
      </c>
      <c r="B297" s="2"/>
      <c r="D297" s="36"/>
      <c r="E297" s="13"/>
      <c r="F297" s="13"/>
      <c r="G297" s="7"/>
      <c r="H297" s="99"/>
      <c r="I297" s="99"/>
      <c r="J297" s="99"/>
    </row>
    <row r="298" spans="1:10" ht="24">
      <c r="A298" s="8"/>
      <c r="B298" s="10" t="s">
        <v>133</v>
      </c>
      <c r="D298" s="36"/>
      <c r="E298" s="13">
        <v>200000</v>
      </c>
      <c r="F298" s="49">
        <f>H298+I298+J298</f>
        <v>0</v>
      </c>
      <c r="G298" s="7">
        <f>SUM(E298-F298)</f>
        <v>200000</v>
      </c>
      <c r="H298" s="99">
        <v>0</v>
      </c>
      <c r="I298" s="99">
        <v>0</v>
      </c>
      <c r="J298" s="99">
        <v>0</v>
      </c>
    </row>
    <row r="299" spans="1:10" ht="24">
      <c r="A299" s="118" t="s">
        <v>58</v>
      </c>
      <c r="B299" s="119"/>
      <c r="C299" s="120"/>
      <c r="D299" s="22"/>
      <c r="E299" s="23">
        <f>SUM(E298:E298)</f>
        <v>200000</v>
      </c>
      <c r="F299" s="23">
        <f>SUM(F298:F298)</f>
        <v>0</v>
      </c>
      <c r="G299" s="23">
        <f>SUM(G298:G298)</f>
        <v>200000</v>
      </c>
      <c r="H299" s="101">
        <f>SUM(H298:H298)</f>
        <v>0</v>
      </c>
      <c r="I299" s="101">
        <f>SUM(I298:I298)</f>
        <v>0</v>
      </c>
      <c r="J299" s="101">
        <f>SUM(J298:J298)</f>
        <v>0</v>
      </c>
    </row>
    <row r="300" spans="1:10" ht="24.75" thickBot="1">
      <c r="A300" s="123" t="s">
        <v>63</v>
      </c>
      <c r="B300" s="124"/>
      <c r="C300" s="125"/>
      <c r="D300" s="24"/>
      <c r="E300" s="25">
        <f>SUM(E279+E295+E299)</f>
        <v>656300</v>
      </c>
      <c r="F300" s="25">
        <f>SUM(F279+F295+F299)</f>
        <v>144496</v>
      </c>
      <c r="G300" s="25">
        <f>SUM(G279+G295+G299)</f>
        <v>511804</v>
      </c>
      <c r="H300" s="102">
        <f>SUM(H279+H295+H299)</f>
        <v>35390</v>
      </c>
      <c r="I300" s="102">
        <f>SUM(I279+I295+I299)</f>
        <v>21590</v>
      </c>
      <c r="J300" s="102">
        <f>SUM(J279+J295+J299)</f>
        <v>87516</v>
      </c>
    </row>
    <row r="301" ht="24.75" thickTop="1"/>
    <row r="302" spans="1:7" ht="24">
      <c r="A302" s="150" t="s">
        <v>134</v>
      </c>
      <c r="B302" s="151"/>
      <c r="C302" s="151"/>
      <c r="D302" s="151"/>
      <c r="E302" s="151"/>
      <c r="F302" s="151"/>
      <c r="G302" s="152"/>
    </row>
    <row r="303" spans="1:10" s="34" customFormat="1" ht="24">
      <c r="A303" s="109" t="s">
        <v>61</v>
      </c>
      <c r="B303" s="110"/>
      <c r="C303" s="111"/>
      <c r="D303" s="78" t="s">
        <v>45</v>
      </c>
      <c r="E303" s="16" t="s">
        <v>46</v>
      </c>
      <c r="F303" s="16" t="s">
        <v>177</v>
      </c>
      <c r="G303" s="17" t="s">
        <v>47</v>
      </c>
      <c r="H303" s="94" t="s">
        <v>174</v>
      </c>
      <c r="I303" s="94" t="s">
        <v>175</v>
      </c>
      <c r="J303" s="94" t="s">
        <v>176</v>
      </c>
    </row>
    <row r="304" spans="1:7" ht="24">
      <c r="A304" s="112" t="s">
        <v>16</v>
      </c>
      <c r="B304" s="113"/>
      <c r="C304" s="114"/>
      <c r="D304" s="2"/>
      <c r="E304" s="13"/>
      <c r="F304" s="13"/>
      <c r="G304" s="7"/>
    </row>
    <row r="305" spans="1:7" ht="24">
      <c r="A305" s="60" t="s">
        <v>23</v>
      </c>
      <c r="B305" s="2"/>
      <c r="C305" s="10"/>
      <c r="D305" s="2"/>
      <c r="E305" s="13"/>
      <c r="F305" s="13"/>
      <c r="G305" s="7"/>
    </row>
    <row r="306" spans="1:7" ht="24">
      <c r="A306" s="8"/>
      <c r="B306" s="2" t="s">
        <v>27</v>
      </c>
      <c r="C306" s="48"/>
      <c r="D306" s="47"/>
      <c r="E306" s="49"/>
      <c r="F306" s="49"/>
      <c r="G306" s="50"/>
    </row>
    <row r="307" spans="1:10" ht="24">
      <c r="A307" s="8"/>
      <c r="B307" s="2"/>
      <c r="C307" s="52" t="s">
        <v>135</v>
      </c>
      <c r="D307" s="51"/>
      <c r="E307" s="53">
        <v>20000</v>
      </c>
      <c r="F307" s="53">
        <f>H307+I307+J307</f>
        <v>0</v>
      </c>
      <c r="G307" s="54">
        <f>SUM(E307-F307)</f>
        <v>20000</v>
      </c>
      <c r="H307" s="96">
        <v>0</v>
      </c>
      <c r="I307" s="96">
        <v>0</v>
      </c>
      <c r="J307" s="96">
        <v>0</v>
      </c>
    </row>
    <row r="308" spans="1:10" ht="24">
      <c r="A308" s="8"/>
      <c r="B308" s="2"/>
      <c r="C308" s="52" t="s">
        <v>136</v>
      </c>
      <c r="D308" s="51"/>
      <c r="E308" s="53">
        <v>453600</v>
      </c>
      <c r="F308" s="53">
        <f>H308+I308+J308</f>
        <v>0</v>
      </c>
      <c r="G308" s="54">
        <f>SUM(E308-F308)</f>
        <v>453600</v>
      </c>
      <c r="H308" s="96">
        <v>0</v>
      </c>
      <c r="I308" s="96">
        <v>0</v>
      </c>
      <c r="J308" s="96">
        <v>0</v>
      </c>
    </row>
    <row r="309" spans="1:10" ht="24">
      <c r="A309" s="8"/>
      <c r="B309" s="2"/>
      <c r="C309" s="52" t="s">
        <v>137</v>
      </c>
      <c r="D309" s="51"/>
      <c r="E309" s="53">
        <v>8000</v>
      </c>
      <c r="F309" s="53">
        <f>H309+I309+J309</f>
        <v>0</v>
      </c>
      <c r="G309" s="54">
        <f>SUM(E309-F309)</f>
        <v>8000</v>
      </c>
      <c r="H309" s="96">
        <v>0</v>
      </c>
      <c r="I309" s="96">
        <v>0</v>
      </c>
      <c r="J309" s="96">
        <v>0</v>
      </c>
    </row>
    <row r="310" spans="1:10" ht="24">
      <c r="A310" s="8"/>
      <c r="B310" s="2"/>
      <c r="C310" s="56" t="s">
        <v>165</v>
      </c>
      <c r="D310" s="55"/>
      <c r="E310" s="57">
        <v>3000</v>
      </c>
      <c r="F310" s="53">
        <f>H310+I310+J310</f>
        <v>0</v>
      </c>
      <c r="G310" s="58">
        <f>SUM(E310-F310)</f>
        <v>3000</v>
      </c>
      <c r="H310" s="97">
        <v>0</v>
      </c>
      <c r="I310" s="97">
        <v>0</v>
      </c>
      <c r="J310" s="97">
        <v>0</v>
      </c>
    </row>
    <row r="311" spans="1:10" ht="24">
      <c r="A311" s="11"/>
      <c r="B311" s="110" t="s">
        <v>55</v>
      </c>
      <c r="C311" s="111"/>
      <c r="D311" s="4"/>
      <c r="E311" s="14">
        <f>SUM(E306:E310)</f>
        <v>484600</v>
      </c>
      <c r="F311" s="14">
        <f>SUM(F306:F310)</f>
        <v>0</v>
      </c>
      <c r="G311" s="14">
        <f>SUM(G306:G310)</f>
        <v>484600</v>
      </c>
      <c r="H311" s="98">
        <f>SUM(H306:H310)</f>
        <v>0</v>
      </c>
      <c r="I311" s="98">
        <f>SUM(I306:I310)</f>
        <v>0</v>
      </c>
      <c r="J311" s="98">
        <f>SUM(J306:J310)</f>
        <v>0</v>
      </c>
    </row>
    <row r="312" spans="1:10" ht="24">
      <c r="A312" s="59" t="s">
        <v>33</v>
      </c>
      <c r="B312" s="2"/>
      <c r="C312" s="10"/>
      <c r="D312" s="2"/>
      <c r="E312" s="13"/>
      <c r="F312" s="13"/>
      <c r="G312" s="7"/>
      <c r="H312" s="99"/>
      <c r="I312" s="99"/>
      <c r="J312" s="99"/>
    </row>
    <row r="313" spans="1:10" ht="24">
      <c r="A313" s="8"/>
      <c r="B313" s="2" t="s">
        <v>138</v>
      </c>
      <c r="C313" s="10"/>
      <c r="D313" s="2"/>
      <c r="E313" s="13">
        <v>961380</v>
      </c>
      <c r="F313" s="53">
        <f>H313+I313+J313</f>
        <v>0</v>
      </c>
      <c r="G313" s="7">
        <f>SUM(E313-F313)</f>
        <v>961380</v>
      </c>
      <c r="H313" s="99">
        <v>0</v>
      </c>
      <c r="I313" s="99">
        <v>0</v>
      </c>
      <c r="J313" s="99">
        <v>0</v>
      </c>
    </row>
    <row r="314" spans="1:10" ht="24">
      <c r="A314" s="11"/>
      <c r="B314" s="110" t="s">
        <v>60</v>
      </c>
      <c r="C314" s="111"/>
      <c r="D314" s="4"/>
      <c r="E314" s="14">
        <f>SUM(E313:E313)</f>
        <v>961380</v>
      </c>
      <c r="F314" s="14">
        <f>SUM(F313:F313)</f>
        <v>0</v>
      </c>
      <c r="G314" s="14">
        <f>SUM(G313:G313)</f>
        <v>961380</v>
      </c>
      <c r="H314" s="98">
        <f>SUM(H313:H313)</f>
        <v>0</v>
      </c>
      <c r="I314" s="98">
        <f>SUM(I313:I313)</f>
        <v>0</v>
      </c>
      <c r="J314" s="98">
        <f>SUM(J313:J313)</f>
        <v>0</v>
      </c>
    </row>
    <row r="315" spans="1:10" ht="24">
      <c r="A315" s="118" t="s">
        <v>57</v>
      </c>
      <c r="B315" s="119"/>
      <c r="C315" s="120"/>
      <c r="D315" s="22"/>
      <c r="E315" s="23">
        <f>SUM(E311+E314)</f>
        <v>1445980</v>
      </c>
      <c r="F315" s="23">
        <f>SUM(F311+F314)</f>
        <v>0</v>
      </c>
      <c r="G315" s="23">
        <f>SUM(G311+G314)</f>
        <v>1445980</v>
      </c>
      <c r="H315" s="101">
        <f>SUM(H311+H314)</f>
        <v>0</v>
      </c>
      <c r="I315" s="101">
        <f>SUM(I311+I314)</f>
        <v>0</v>
      </c>
      <c r="J315" s="101">
        <f>SUM(J311+J314)</f>
        <v>0</v>
      </c>
    </row>
    <row r="316" spans="1:10" ht="24">
      <c r="A316" s="112" t="s">
        <v>80</v>
      </c>
      <c r="B316" s="113"/>
      <c r="C316" s="114"/>
      <c r="D316" s="2"/>
      <c r="E316" s="13"/>
      <c r="F316" s="13"/>
      <c r="G316" s="7"/>
      <c r="H316" s="99"/>
      <c r="I316" s="99"/>
      <c r="J316" s="99"/>
    </row>
    <row r="317" spans="1:10" ht="24">
      <c r="A317" s="60" t="s">
        <v>81</v>
      </c>
      <c r="B317" s="2"/>
      <c r="C317" s="10"/>
      <c r="D317" s="2"/>
      <c r="E317" s="13"/>
      <c r="F317" s="13"/>
      <c r="G317" s="7"/>
      <c r="H317" s="99"/>
      <c r="I317" s="99"/>
      <c r="J317" s="99"/>
    </row>
    <row r="318" spans="1:10" ht="24">
      <c r="A318" s="8"/>
      <c r="B318" s="61" t="s">
        <v>139</v>
      </c>
      <c r="C318" s="10"/>
      <c r="D318" s="2"/>
      <c r="E318" s="13"/>
      <c r="F318" s="13"/>
      <c r="G318" s="7"/>
      <c r="H318" s="99"/>
      <c r="I318" s="99"/>
      <c r="J318" s="99"/>
    </row>
    <row r="319" spans="1:10" ht="24">
      <c r="A319" s="8"/>
      <c r="B319" s="29"/>
      <c r="C319" s="48" t="s">
        <v>141</v>
      </c>
      <c r="D319" s="47"/>
      <c r="E319" s="49">
        <v>30000</v>
      </c>
      <c r="F319" s="53">
        <f>H319+I319+J319</f>
        <v>0</v>
      </c>
      <c r="G319" s="50">
        <f>SUM(E319-F319)</f>
        <v>30000</v>
      </c>
      <c r="H319" s="95">
        <v>0</v>
      </c>
      <c r="I319" s="95">
        <v>0</v>
      </c>
      <c r="J319" s="95">
        <v>0</v>
      </c>
    </row>
    <row r="320" spans="1:10" ht="24">
      <c r="A320" s="8"/>
      <c r="B320" s="2"/>
      <c r="C320" s="56" t="s">
        <v>142</v>
      </c>
      <c r="D320" s="55"/>
      <c r="E320" s="57">
        <v>1764000</v>
      </c>
      <c r="F320" s="53">
        <f>H320+I320+J320</f>
        <v>888000</v>
      </c>
      <c r="G320" s="58">
        <f>SUM(E320-F320)</f>
        <v>876000</v>
      </c>
      <c r="H320" s="97">
        <v>0</v>
      </c>
      <c r="I320" s="97">
        <v>626000</v>
      </c>
      <c r="J320" s="97">
        <v>262000</v>
      </c>
    </row>
    <row r="321" spans="1:10" ht="24">
      <c r="A321" s="11"/>
      <c r="B321" s="110" t="s">
        <v>84</v>
      </c>
      <c r="C321" s="111"/>
      <c r="D321" s="4"/>
      <c r="E321" s="14">
        <f>SUM(E319:E320)</f>
        <v>1794000</v>
      </c>
      <c r="F321" s="14">
        <f>SUM(F319:F320)</f>
        <v>888000</v>
      </c>
      <c r="G321" s="14">
        <f>SUM(G319:G320)</f>
        <v>906000</v>
      </c>
      <c r="H321" s="98">
        <f>SUM(H319:H320)</f>
        <v>0</v>
      </c>
      <c r="I321" s="98">
        <f>SUM(I319:I320)</f>
        <v>626000</v>
      </c>
      <c r="J321" s="98">
        <f>SUM(J319:J320)</f>
        <v>262000</v>
      </c>
    </row>
    <row r="322" spans="1:10" ht="24">
      <c r="A322" s="153" t="s">
        <v>140</v>
      </c>
      <c r="B322" s="154"/>
      <c r="C322" s="155"/>
      <c r="D322" s="22"/>
      <c r="E322" s="27">
        <f>SUM(E321)</f>
        <v>1794000</v>
      </c>
      <c r="F322" s="27">
        <f>SUM(F321)</f>
        <v>888000</v>
      </c>
      <c r="G322" s="27">
        <f>SUM(G321)</f>
        <v>906000</v>
      </c>
      <c r="H322" s="98">
        <f>SUM(H321)</f>
        <v>0</v>
      </c>
      <c r="I322" s="98">
        <f>SUM(I321)</f>
        <v>626000</v>
      </c>
      <c r="J322" s="98">
        <f>SUM(J321)</f>
        <v>262000</v>
      </c>
    </row>
    <row r="323" spans="1:10" ht="24.75" thickBot="1">
      <c r="A323" s="156" t="s">
        <v>143</v>
      </c>
      <c r="B323" s="157"/>
      <c r="C323" s="158"/>
      <c r="D323" s="37"/>
      <c r="E323" s="38">
        <f>SUM(E315+E322)</f>
        <v>3239980</v>
      </c>
      <c r="F323" s="38">
        <f>SUM(F315+F322)</f>
        <v>888000</v>
      </c>
      <c r="G323" s="38">
        <f>SUM(G315+G322)</f>
        <v>2351980</v>
      </c>
      <c r="H323" s="104">
        <f>SUM(H315+H322)</f>
        <v>0</v>
      </c>
      <c r="I323" s="104">
        <f>SUM(I315+I322)</f>
        <v>626000</v>
      </c>
      <c r="J323" s="104">
        <f>SUM(J315+J322)</f>
        <v>262000</v>
      </c>
    </row>
    <row r="324" ht="24.75" thickTop="1"/>
    <row r="325" spans="1:7" ht="24">
      <c r="A325" s="105" t="s">
        <v>144</v>
      </c>
      <c r="B325" s="105"/>
      <c r="C325" s="105"/>
      <c r="D325" s="105"/>
      <c r="E325" s="105"/>
      <c r="F325" s="105"/>
      <c r="G325" s="105"/>
    </row>
    <row r="326" spans="1:7" ht="24">
      <c r="A326" s="150" t="s">
        <v>145</v>
      </c>
      <c r="B326" s="151"/>
      <c r="C326" s="151"/>
      <c r="D326" s="151"/>
      <c r="E326" s="151"/>
      <c r="F326" s="151"/>
      <c r="G326" s="152"/>
    </row>
    <row r="327" spans="1:10" ht="24">
      <c r="A327" s="109" t="s">
        <v>61</v>
      </c>
      <c r="B327" s="110"/>
      <c r="C327" s="111"/>
      <c r="D327" s="78" t="s">
        <v>45</v>
      </c>
      <c r="E327" s="16" t="s">
        <v>46</v>
      </c>
      <c r="F327" s="16" t="s">
        <v>177</v>
      </c>
      <c r="G327" s="17" t="s">
        <v>47</v>
      </c>
      <c r="H327" s="94" t="s">
        <v>174</v>
      </c>
      <c r="I327" s="94" t="s">
        <v>175</v>
      </c>
      <c r="J327" s="94" t="s">
        <v>176</v>
      </c>
    </row>
    <row r="328" spans="1:7" ht="24">
      <c r="A328" s="112" t="s">
        <v>16</v>
      </c>
      <c r="B328" s="113"/>
      <c r="C328" s="114"/>
      <c r="D328" s="2"/>
      <c r="E328" s="13"/>
      <c r="F328" s="13"/>
      <c r="G328" s="7"/>
    </row>
    <row r="329" spans="1:7" ht="24">
      <c r="A329" s="60" t="s">
        <v>23</v>
      </c>
      <c r="B329" s="2"/>
      <c r="C329" s="10"/>
      <c r="D329" s="2"/>
      <c r="E329" s="13"/>
      <c r="F329" s="13"/>
      <c r="G329" s="7"/>
    </row>
    <row r="330" spans="1:7" ht="24">
      <c r="A330" s="8"/>
      <c r="B330" s="47" t="s">
        <v>27</v>
      </c>
      <c r="C330" s="48"/>
      <c r="D330" s="47"/>
      <c r="E330" s="49"/>
      <c r="F330" s="49"/>
      <c r="G330" s="50"/>
    </row>
    <row r="331" spans="1:10" ht="24">
      <c r="A331" s="8"/>
      <c r="B331" s="55"/>
      <c r="C331" s="56" t="s">
        <v>146</v>
      </c>
      <c r="D331" s="55"/>
      <c r="E331" s="57">
        <v>150000</v>
      </c>
      <c r="F331" s="53">
        <f>H331+I331+J331</f>
        <v>0</v>
      </c>
      <c r="G331" s="58">
        <f>SUM(E331-F331)</f>
        <v>150000</v>
      </c>
      <c r="H331" s="97">
        <v>0</v>
      </c>
      <c r="I331" s="97">
        <v>0</v>
      </c>
      <c r="J331" s="97">
        <v>0</v>
      </c>
    </row>
    <row r="332" spans="1:10" ht="24">
      <c r="A332" s="11"/>
      <c r="B332" s="110" t="s">
        <v>55</v>
      </c>
      <c r="C332" s="111"/>
      <c r="D332" s="4"/>
      <c r="E332" s="14">
        <f>SUM(E330:E331)</f>
        <v>150000</v>
      </c>
      <c r="F332" s="14">
        <f>SUM(F330:F331)</f>
        <v>0</v>
      </c>
      <c r="G332" s="14">
        <f>SUM(G330:G331)</f>
        <v>150000</v>
      </c>
      <c r="H332" s="98">
        <f>SUM(H330:H331)</f>
        <v>0</v>
      </c>
      <c r="I332" s="98">
        <f>SUM(I330:I331)</f>
        <v>0</v>
      </c>
      <c r="J332" s="98">
        <f>SUM(J330:J331)</f>
        <v>0</v>
      </c>
    </row>
    <row r="333" spans="1:10" ht="24">
      <c r="A333" s="59" t="s">
        <v>33</v>
      </c>
      <c r="B333" s="2"/>
      <c r="C333" s="10"/>
      <c r="D333" s="2"/>
      <c r="E333" s="13"/>
      <c r="F333" s="13"/>
      <c r="G333" s="7"/>
      <c r="H333" s="99"/>
      <c r="I333" s="99"/>
      <c r="J333" s="99"/>
    </row>
    <row r="334" spans="1:10" ht="24">
      <c r="A334" s="8"/>
      <c r="B334" s="2" t="s">
        <v>147</v>
      </c>
      <c r="C334" s="10"/>
      <c r="D334" s="2"/>
      <c r="E334" s="13">
        <v>80000</v>
      </c>
      <c r="F334" s="53">
        <f>H334+I334+J334</f>
        <v>0</v>
      </c>
      <c r="G334" s="7">
        <f>SUM(E334-F334)</f>
        <v>80000</v>
      </c>
      <c r="H334" s="99">
        <v>0</v>
      </c>
      <c r="I334" s="99">
        <v>0</v>
      </c>
      <c r="J334" s="99">
        <v>0</v>
      </c>
    </row>
    <row r="335" spans="1:10" ht="24">
      <c r="A335" s="11"/>
      <c r="B335" s="110" t="s">
        <v>60</v>
      </c>
      <c r="C335" s="111"/>
      <c r="D335" s="4"/>
      <c r="E335" s="14">
        <f>SUM(E334:E334)</f>
        <v>80000</v>
      </c>
      <c r="F335" s="14">
        <f>SUM(F334:F334)</f>
        <v>0</v>
      </c>
      <c r="G335" s="14">
        <f>SUM(G334:G334)</f>
        <v>80000</v>
      </c>
      <c r="H335" s="98">
        <f>SUM(H334:H334)</f>
        <v>0</v>
      </c>
      <c r="I335" s="98">
        <f>SUM(I334:I334)</f>
        <v>0</v>
      </c>
      <c r="J335" s="98">
        <f>SUM(J334:J334)</f>
        <v>0</v>
      </c>
    </row>
    <row r="336" spans="1:10" ht="24">
      <c r="A336" s="118" t="s">
        <v>57</v>
      </c>
      <c r="B336" s="119"/>
      <c r="C336" s="120"/>
      <c r="D336" s="22"/>
      <c r="E336" s="27">
        <f>SUM(E332+E335)</f>
        <v>230000</v>
      </c>
      <c r="F336" s="27">
        <f>SUM(F332+F335)</f>
        <v>0</v>
      </c>
      <c r="G336" s="27">
        <f>SUM(G332+G335)</f>
        <v>230000</v>
      </c>
      <c r="H336" s="98">
        <f>SUM(H332+H335)</f>
        <v>0</v>
      </c>
      <c r="I336" s="98">
        <f>SUM(I332+I335)</f>
        <v>0</v>
      </c>
      <c r="J336" s="98">
        <f>SUM(J332+J335)</f>
        <v>0</v>
      </c>
    </row>
    <row r="337" spans="1:10" s="82" customFormat="1" ht="24">
      <c r="A337" s="86"/>
      <c r="B337" s="79"/>
      <c r="C337" s="87"/>
      <c r="D337" s="80"/>
      <c r="E337" s="88"/>
      <c r="F337" s="88"/>
      <c r="G337" s="89"/>
      <c r="H337" s="93"/>
      <c r="I337" s="93"/>
      <c r="J337" s="93"/>
    </row>
    <row r="338" spans="1:10" ht="24">
      <c r="A338" s="112" t="s">
        <v>80</v>
      </c>
      <c r="B338" s="113"/>
      <c r="C338" s="114"/>
      <c r="D338" s="2"/>
      <c r="E338" s="13"/>
      <c r="F338" s="13"/>
      <c r="G338" s="7"/>
      <c r="H338" s="99"/>
      <c r="I338" s="99"/>
      <c r="J338" s="99"/>
    </row>
    <row r="339" spans="1:10" ht="24">
      <c r="A339" s="9" t="s">
        <v>81</v>
      </c>
      <c r="B339" s="2"/>
      <c r="C339" s="10"/>
      <c r="D339" s="2"/>
      <c r="E339" s="13"/>
      <c r="F339" s="13"/>
      <c r="G339" s="7"/>
      <c r="H339" s="99"/>
      <c r="I339" s="99"/>
      <c r="J339" s="99"/>
    </row>
    <row r="340" spans="1:10" ht="24">
      <c r="A340" s="8"/>
      <c r="B340" s="66" t="s">
        <v>139</v>
      </c>
      <c r="C340" s="48"/>
      <c r="D340" s="47"/>
      <c r="E340" s="49"/>
      <c r="F340" s="49"/>
      <c r="G340" s="50"/>
      <c r="H340" s="95"/>
      <c r="I340" s="95"/>
      <c r="J340" s="95"/>
    </row>
    <row r="341" spans="1:10" ht="24">
      <c r="A341" s="8"/>
      <c r="B341" s="67"/>
      <c r="C341" s="56" t="s">
        <v>148</v>
      </c>
      <c r="D341" s="55"/>
      <c r="E341" s="57">
        <v>90000</v>
      </c>
      <c r="F341" s="53">
        <f>H341+I341+J341</f>
        <v>0</v>
      </c>
      <c r="G341" s="58">
        <f>SUM(E341-F341)</f>
        <v>90000</v>
      </c>
      <c r="H341" s="97">
        <v>0</v>
      </c>
      <c r="I341" s="97">
        <v>0</v>
      </c>
      <c r="J341" s="97">
        <v>0</v>
      </c>
    </row>
    <row r="342" spans="1:10" ht="24">
      <c r="A342" s="11"/>
      <c r="B342" s="110" t="s">
        <v>84</v>
      </c>
      <c r="C342" s="111"/>
      <c r="D342" s="4"/>
      <c r="E342" s="14">
        <f>SUM(E341:E341)</f>
        <v>90000</v>
      </c>
      <c r="F342" s="14">
        <f>SUM(F341:F341)</f>
        <v>0</v>
      </c>
      <c r="G342" s="14">
        <f>SUM(G341:G341)</f>
        <v>90000</v>
      </c>
      <c r="H342" s="98">
        <f>SUM(H341:H341)</f>
        <v>0</v>
      </c>
      <c r="I342" s="98">
        <f>SUM(I341:I341)</f>
        <v>0</v>
      </c>
      <c r="J342" s="98">
        <f>SUM(J341:J341)</f>
        <v>0</v>
      </c>
    </row>
    <row r="343" spans="1:10" ht="24">
      <c r="A343" s="153" t="s">
        <v>140</v>
      </c>
      <c r="B343" s="154"/>
      <c r="C343" s="155"/>
      <c r="D343" s="22"/>
      <c r="E343" s="27">
        <f>SUM(E342)</f>
        <v>90000</v>
      </c>
      <c r="F343" s="27">
        <f>SUM(F342)</f>
        <v>0</v>
      </c>
      <c r="G343" s="27">
        <f>SUM(G342)</f>
        <v>90000</v>
      </c>
      <c r="H343" s="98">
        <f>SUM(H342)</f>
        <v>0</v>
      </c>
      <c r="I343" s="98">
        <f>SUM(I342)</f>
        <v>0</v>
      </c>
      <c r="J343" s="98">
        <f>SUM(J342)</f>
        <v>0</v>
      </c>
    </row>
    <row r="344" spans="1:10" ht="24.75" thickBot="1">
      <c r="A344" s="156" t="s">
        <v>143</v>
      </c>
      <c r="B344" s="157"/>
      <c r="C344" s="158"/>
      <c r="D344" s="37"/>
      <c r="E344" s="38">
        <f>SUM(E336+E343)</f>
        <v>320000</v>
      </c>
      <c r="F344" s="38">
        <f>SUM(F336+F343)</f>
        <v>0</v>
      </c>
      <c r="G344" s="38">
        <f>SUM(G336+G343)</f>
        <v>320000</v>
      </c>
      <c r="H344" s="104">
        <f>SUM(H336+H343)</f>
        <v>0</v>
      </c>
      <c r="I344" s="104">
        <f>SUM(I336+I343)</f>
        <v>0</v>
      </c>
      <c r="J344" s="104">
        <f>SUM(J336+J343)</f>
        <v>0</v>
      </c>
    </row>
    <row r="345" ht="24.75" thickTop="1"/>
    <row r="346" spans="1:7" ht="24">
      <c r="A346" s="150" t="s">
        <v>151</v>
      </c>
      <c r="B346" s="151"/>
      <c r="C346" s="151"/>
      <c r="D346" s="151"/>
      <c r="E346" s="151"/>
      <c r="F346" s="151"/>
      <c r="G346" s="152"/>
    </row>
    <row r="347" spans="1:10" ht="24">
      <c r="A347" s="109" t="s">
        <v>61</v>
      </c>
      <c r="B347" s="110"/>
      <c r="C347" s="111"/>
      <c r="D347" s="78" t="s">
        <v>45</v>
      </c>
      <c r="E347" s="16" t="s">
        <v>46</v>
      </c>
      <c r="F347" s="16" t="s">
        <v>177</v>
      </c>
      <c r="G347" s="17" t="s">
        <v>47</v>
      </c>
      <c r="H347" s="94" t="s">
        <v>174</v>
      </c>
      <c r="I347" s="94" t="s">
        <v>175</v>
      </c>
      <c r="J347" s="94" t="s">
        <v>176</v>
      </c>
    </row>
    <row r="348" spans="1:7" ht="24">
      <c r="A348" s="112" t="s">
        <v>16</v>
      </c>
      <c r="B348" s="113"/>
      <c r="C348" s="114"/>
      <c r="D348" s="2"/>
      <c r="E348" s="13"/>
      <c r="F348" s="13"/>
      <c r="G348" s="7"/>
    </row>
    <row r="349" spans="1:7" ht="24">
      <c r="A349" s="9" t="s">
        <v>23</v>
      </c>
      <c r="B349" s="2"/>
      <c r="C349" s="10"/>
      <c r="D349" s="2"/>
      <c r="E349" s="13"/>
      <c r="F349" s="13"/>
      <c r="G349" s="7"/>
    </row>
    <row r="350" spans="1:7" ht="24">
      <c r="A350" s="8"/>
      <c r="B350" s="47" t="s">
        <v>26</v>
      </c>
      <c r="C350" s="48"/>
      <c r="D350" s="47"/>
      <c r="E350" s="49"/>
      <c r="F350" s="49"/>
      <c r="G350" s="50"/>
    </row>
    <row r="351" spans="1:10" ht="24">
      <c r="A351" s="8"/>
      <c r="B351" s="51"/>
      <c r="C351" s="52" t="s">
        <v>149</v>
      </c>
      <c r="D351" s="51"/>
      <c r="E351" s="53">
        <v>50000</v>
      </c>
      <c r="F351" s="53">
        <f>H351+I351+J351</f>
        <v>16672</v>
      </c>
      <c r="G351" s="54">
        <f>SUM(E351-F351)</f>
        <v>33328</v>
      </c>
      <c r="H351" s="96">
        <v>0</v>
      </c>
      <c r="I351" s="96">
        <v>13000</v>
      </c>
      <c r="J351" s="96">
        <v>3672</v>
      </c>
    </row>
    <row r="352" spans="1:10" ht="24">
      <c r="A352" s="8"/>
      <c r="B352" s="55"/>
      <c r="C352" s="56" t="s">
        <v>150</v>
      </c>
      <c r="D352" s="55"/>
      <c r="E352" s="57">
        <v>20000</v>
      </c>
      <c r="F352" s="53">
        <f>H352+I352+J352</f>
        <v>0</v>
      </c>
      <c r="G352" s="58">
        <f>SUM(E352-F352)</f>
        <v>20000</v>
      </c>
      <c r="H352" s="97">
        <v>0</v>
      </c>
      <c r="I352" s="97">
        <v>0</v>
      </c>
      <c r="J352" s="97">
        <v>0</v>
      </c>
    </row>
    <row r="353" spans="1:10" ht="24">
      <c r="A353" s="11"/>
      <c r="B353" s="110" t="s">
        <v>55</v>
      </c>
      <c r="C353" s="111"/>
      <c r="D353" s="4"/>
      <c r="E353" s="14">
        <f>SUM(E350:E352)</f>
        <v>70000</v>
      </c>
      <c r="F353" s="14">
        <f>SUM(F350:F352)</f>
        <v>16672</v>
      </c>
      <c r="G353" s="14">
        <f>SUM(G350:G352)</f>
        <v>53328</v>
      </c>
      <c r="H353" s="98">
        <f>SUM(H350:H352)</f>
        <v>0</v>
      </c>
      <c r="I353" s="98">
        <f>SUM(I350:I352)</f>
        <v>13000</v>
      </c>
      <c r="J353" s="98">
        <f>SUM(J350:J352)</f>
        <v>3672</v>
      </c>
    </row>
    <row r="354" spans="1:10" ht="24.75" thickBot="1">
      <c r="A354" s="123" t="s">
        <v>57</v>
      </c>
      <c r="B354" s="124"/>
      <c r="C354" s="125"/>
      <c r="D354" s="21"/>
      <c r="E354" s="25">
        <f>SUM(E353)</f>
        <v>70000</v>
      </c>
      <c r="F354" s="25">
        <f>SUM(F353)</f>
        <v>16672</v>
      </c>
      <c r="G354" s="25">
        <f>SUM(G353)</f>
        <v>53328</v>
      </c>
      <c r="H354" s="102">
        <f>SUM(H353)</f>
        <v>0</v>
      </c>
      <c r="I354" s="102">
        <f>SUM(I353)</f>
        <v>13000</v>
      </c>
      <c r="J354" s="102">
        <f>SUM(J353)</f>
        <v>3672</v>
      </c>
    </row>
    <row r="355" ht="24.75" thickTop="1"/>
    <row r="356" spans="1:7" ht="24">
      <c r="A356" s="150" t="s">
        <v>154</v>
      </c>
      <c r="B356" s="151"/>
      <c r="C356" s="151"/>
      <c r="D356" s="151"/>
      <c r="E356" s="151"/>
      <c r="F356" s="151"/>
      <c r="G356" s="152"/>
    </row>
    <row r="357" spans="1:10" ht="24">
      <c r="A357" s="109" t="s">
        <v>61</v>
      </c>
      <c r="B357" s="110"/>
      <c r="C357" s="111"/>
      <c r="D357" s="78" t="s">
        <v>45</v>
      </c>
      <c r="E357" s="16" t="s">
        <v>46</v>
      </c>
      <c r="F357" s="16" t="s">
        <v>177</v>
      </c>
      <c r="G357" s="17" t="s">
        <v>47</v>
      </c>
      <c r="H357" s="94" t="s">
        <v>174</v>
      </c>
      <c r="I357" s="94" t="s">
        <v>175</v>
      </c>
      <c r="J357" s="94" t="s">
        <v>176</v>
      </c>
    </row>
    <row r="358" spans="1:7" ht="24">
      <c r="A358" s="112" t="s">
        <v>16</v>
      </c>
      <c r="B358" s="113"/>
      <c r="C358" s="114"/>
      <c r="D358" s="2"/>
      <c r="E358" s="13"/>
      <c r="F358" s="13"/>
      <c r="G358" s="7"/>
    </row>
    <row r="359" spans="1:7" ht="24">
      <c r="A359" s="9" t="s">
        <v>23</v>
      </c>
      <c r="B359" s="2"/>
      <c r="C359" s="10"/>
      <c r="D359" s="2"/>
      <c r="E359" s="13"/>
      <c r="F359" s="13"/>
      <c r="G359" s="7"/>
    </row>
    <row r="360" spans="1:7" ht="24">
      <c r="A360" s="8"/>
      <c r="B360" s="47" t="s">
        <v>27</v>
      </c>
      <c r="C360" s="48"/>
      <c r="D360" s="47"/>
      <c r="E360" s="49"/>
      <c r="F360" s="49"/>
      <c r="G360" s="50"/>
    </row>
    <row r="361" spans="1:10" ht="24">
      <c r="A361" s="8"/>
      <c r="B361" s="55"/>
      <c r="C361" s="56" t="s">
        <v>152</v>
      </c>
      <c r="D361" s="55"/>
      <c r="E361" s="57">
        <v>50000</v>
      </c>
      <c r="F361" s="57">
        <f>H361+I361+J361</f>
        <v>0</v>
      </c>
      <c r="G361" s="58">
        <f>SUM(E361-F361)</f>
        <v>50000</v>
      </c>
      <c r="H361" s="97">
        <v>0</v>
      </c>
      <c r="I361" s="97">
        <v>0</v>
      </c>
      <c r="J361" s="97">
        <v>0</v>
      </c>
    </row>
    <row r="362" spans="1:10" ht="24">
      <c r="A362" s="11"/>
      <c r="B362" s="110" t="s">
        <v>55</v>
      </c>
      <c r="C362" s="111"/>
      <c r="D362" s="4"/>
      <c r="E362" s="14">
        <f>SUM(E360:E361)</f>
        <v>50000</v>
      </c>
      <c r="F362" s="14">
        <f>SUM(F360:F361)</f>
        <v>0</v>
      </c>
      <c r="G362" s="14">
        <f>SUM(G360:G361)</f>
        <v>50000</v>
      </c>
      <c r="H362" s="98">
        <f>SUM(H360:H361)</f>
        <v>0</v>
      </c>
      <c r="I362" s="98">
        <f>SUM(I360:I361)</f>
        <v>0</v>
      </c>
      <c r="J362" s="98">
        <f>SUM(J360:J361)</f>
        <v>0</v>
      </c>
    </row>
    <row r="363" spans="1:10" ht="24.75" thickBot="1">
      <c r="A363" s="123" t="s">
        <v>57</v>
      </c>
      <c r="B363" s="124"/>
      <c r="C363" s="125"/>
      <c r="D363" s="21"/>
      <c r="E363" s="25">
        <f>SUM(E362)</f>
        <v>50000</v>
      </c>
      <c r="F363" s="25">
        <f>SUM(F362)</f>
        <v>0</v>
      </c>
      <c r="G363" s="25">
        <f>SUM(G362)</f>
        <v>50000</v>
      </c>
      <c r="H363" s="102">
        <f>SUM(H362)</f>
        <v>0</v>
      </c>
      <c r="I363" s="102">
        <f>SUM(I362)</f>
        <v>0</v>
      </c>
      <c r="J363" s="102">
        <f>SUM(J362)</f>
        <v>0</v>
      </c>
    </row>
    <row r="364" ht="24.75" thickTop="1"/>
    <row r="366" spans="1:7" ht="24">
      <c r="A366" s="163" t="s">
        <v>153</v>
      </c>
      <c r="B366" s="164"/>
      <c r="C366" s="164"/>
      <c r="D366" s="164"/>
      <c r="E366" s="164"/>
      <c r="F366" s="164"/>
      <c r="G366" s="164"/>
    </row>
    <row r="367" spans="1:10" ht="24">
      <c r="A367" s="109" t="s">
        <v>61</v>
      </c>
      <c r="B367" s="110"/>
      <c r="C367" s="111"/>
      <c r="D367" s="78" t="s">
        <v>45</v>
      </c>
      <c r="E367" s="16" t="s">
        <v>46</v>
      </c>
      <c r="F367" s="16" t="s">
        <v>177</v>
      </c>
      <c r="G367" s="17" t="s">
        <v>47</v>
      </c>
      <c r="H367" s="94" t="s">
        <v>174</v>
      </c>
      <c r="I367" s="94" t="s">
        <v>175</v>
      </c>
      <c r="J367" s="94" t="s">
        <v>176</v>
      </c>
    </row>
    <row r="368" spans="1:7" ht="24">
      <c r="A368" s="139" t="s">
        <v>155</v>
      </c>
      <c r="B368" s="140"/>
      <c r="C368" s="140"/>
      <c r="D368" s="35"/>
      <c r="E368" s="39"/>
      <c r="F368" s="15"/>
      <c r="G368" s="6"/>
    </row>
    <row r="369" spans="1:7" ht="24">
      <c r="A369" s="60" t="s">
        <v>155</v>
      </c>
      <c r="B369" s="2"/>
      <c r="C369" s="2"/>
      <c r="D369" s="36"/>
      <c r="E369" s="33"/>
      <c r="F369" s="13"/>
      <c r="G369" s="7"/>
    </row>
    <row r="370" spans="1:7" ht="24">
      <c r="A370" s="9"/>
      <c r="B370" s="61" t="s">
        <v>155</v>
      </c>
      <c r="C370" s="2"/>
      <c r="D370" s="36"/>
      <c r="E370" s="33"/>
      <c r="F370" s="13"/>
      <c r="G370" s="7"/>
    </row>
    <row r="371" spans="1:10" ht="24">
      <c r="A371" s="8"/>
      <c r="B371" s="47"/>
      <c r="C371" s="47" t="s">
        <v>156</v>
      </c>
      <c r="D371" s="62"/>
      <c r="E371" s="68">
        <v>95640</v>
      </c>
      <c r="F371" s="49">
        <f>H371+I371+J371</f>
        <v>19452</v>
      </c>
      <c r="G371" s="50">
        <f>SUM(E371-F371)</f>
        <v>76188</v>
      </c>
      <c r="H371" s="95">
        <v>9726</v>
      </c>
      <c r="I371" s="95">
        <v>0</v>
      </c>
      <c r="J371" s="95">
        <v>9726</v>
      </c>
    </row>
    <row r="372" spans="1:10" ht="24">
      <c r="A372" s="8"/>
      <c r="B372" s="51"/>
      <c r="C372" s="51" t="s">
        <v>157</v>
      </c>
      <c r="D372" s="63"/>
      <c r="E372" s="69">
        <v>590942</v>
      </c>
      <c r="F372" s="49">
        <f>H372+I372+J372</f>
        <v>580076</v>
      </c>
      <c r="G372" s="54">
        <f>SUM(E372-F372)</f>
        <v>10866</v>
      </c>
      <c r="H372" s="96">
        <v>366756</v>
      </c>
      <c r="I372" s="96">
        <v>114320</v>
      </c>
      <c r="J372" s="96">
        <v>99000</v>
      </c>
    </row>
    <row r="373" spans="1:10" ht="24">
      <c r="A373" s="8"/>
      <c r="B373" s="51"/>
      <c r="C373" s="51" t="s">
        <v>158</v>
      </c>
      <c r="D373" s="63"/>
      <c r="E373" s="69">
        <v>30000</v>
      </c>
      <c r="F373" s="49">
        <f>H373+I373+J373</f>
        <v>5000</v>
      </c>
      <c r="G373" s="54">
        <f>SUM(E373-F373)</f>
        <v>25000</v>
      </c>
      <c r="H373" s="96">
        <v>0</v>
      </c>
      <c r="I373" s="96">
        <v>2500</v>
      </c>
      <c r="J373" s="96">
        <v>2500</v>
      </c>
    </row>
    <row r="374" spans="1:10" ht="24">
      <c r="A374" s="8"/>
      <c r="B374" s="70" t="s">
        <v>159</v>
      </c>
      <c r="C374" s="51"/>
      <c r="D374" s="63"/>
      <c r="E374" s="69"/>
      <c r="F374" s="53"/>
      <c r="G374" s="54"/>
      <c r="H374" s="96"/>
      <c r="I374" s="96"/>
      <c r="J374" s="96"/>
    </row>
    <row r="375" spans="1:10" ht="24">
      <c r="A375" s="8"/>
      <c r="B375" s="51"/>
      <c r="C375" s="51" t="s">
        <v>160</v>
      </c>
      <c r="D375" s="63"/>
      <c r="E375" s="69">
        <v>54072</v>
      </c>
      <c r="F375" s="49">
        <f>H375+I375+J375</f>
        <v>0</v>
      </c>
      <c r="G375" s="54">
        <f>SUM(E375-F375)</f>
        <v>54072</v>
      </c>
      <c r="H375" s="96">
        <v>0</v>
      </c>
      <c r="I375" s="96">
        <v>0</v>
      </c>
      <c r="J375" s="96">
        <v>0</v>
      </c>
    </row>
    <row r="376" spans="1:10" ht="24">
      <c r="A376" s="8"/>
      <c r="B376" s="51"/>
      <c r="C376" s="51" t="s">
        <v>161</v>
      </c>
      <c r="D376" s="63"/>
      <c r="E376" s="69">
        <v>120000</v>
      </c>
      <c r="F376" s="49">
        <f>H376+I376+J376</f>
        <v>0</v>
      </c>
      <c r="G376" s="54">
        <f>SUM(E376-F376)</f>
        <v>120000</v>
      </c>
      <c r="H376" s="96">
        <v>0</v>
      </c>
      <c r="I376" s="96">
        <v>0</v>
      </c>
      <c r="J376" s="96">
        <v>0</v>
      </c>
    </row>
    <row r="377" spans="1:10" ht="24">
      <c r="A377" s="8"/>
      <c r="B377" s="55"/>
      <c r="C377" s="55" t="s">
        <v>162</v>
      </c>
      <c r="D377" s="64"/>
      <c r="E377" s="71">
        <v>112106</v>
      </c>
      <c r="F377" s="49">
        <f>H377+I377+J377</f>
        <v>112026.4</v>
      </c>
      <c r="G377" s="58">
        <f>SUM(E377-F377)</f>
        <v>79.60000000000582</v>
      </c>
      <c r="H377" s="97">
        <v>0</v>
      </c>
      <c r="I377" s="97">
        <v>112026.4</v>
      </c>
      <c r="J377" s="97">
        <v>0</v>
      </c>
    </row>
    <row r="378" spans="1:10" ht="24">
      <c r="A378" s="153" t="s">
        <v>163</v>
      </c>
      <c r="B378" s="154"/>
      <c r="C378" s="155"/>
      <c r="D378" s="40"/>
      <c r="E378" s="41">
        <f>SUM(E371:E377)</f>
        <v>1002760</v>
      </c>
      <c r="F378" s="27">
        <f>SUM(F371:F377)</f>
        <v>716554.4</v>
      </c>
      <c r="G378" s="41">
        <f>SUM(G371:G377)</f>
        <v>286205.6</v>
      </c>
      <c r="H378" s="98">
        <f>SUM(H371:H377)</f>
        <v>376482</v>
      </c>
      <c r="I378" s="98">
        <f>SUM(I371:I377)</f>
        <v>228846.4</v>
      </c>
      <c r="J378" s="98">
        <f>SUM(J371:J377)</f>
        <v>111226</v>
      </c>
    </row>
    <row r="379" spans="1:10" ht="24">
      <c r="A379" s="165" t="s">
        <v>164</v>
      </c>
      <c r="B379" s="166"/>
      <c r="C379" s="167"/>
      <c r="D379" s="42"/>
      <c r="E379" s="43">
        <f aca="true" t="shared" si="12" ref="E379:J379">SUM(E66+E77+E86+E96+E107+E116+E127+E142+E154+E162+E205+E246+E261+E269+E300+E323+E344+E354+E363+E378)</f>
        <v>18000000</v>
      </c>
      <c r="F379" s="46">
        <f t="shared" si="12"/>
        <v>4254796.890000001</v>
      </c>
      <c r="G379" s="43">
        <f t="shared" si="12"/>
        <v>13745203.110000001</v>
      </c>
      <c r="H379" s="98">
        <f t="shared" si="12"/>
        <v>1022574.4299999999</v>
      </c>
      <c r="I379" s="98">
        <f t="shared" si="12"/>
        <v>1692156.4</v>
      </c>
      <c r="J379" s="98">
        <f t="shared" si="12"/>
        <v>1540066.06</v>
      </c>
    </row>
    <row r="382" spans="3:6" ht="27.75">
      <c r="C382" s="168" t="s">
        <v>171</v>
      </c>
      <c r="D382" s="168"/>
      <c r="E382" s="168"/>
      <c r="F382" s="168"/>
    </row>
    <row r="383" spans="3:6" ht="27.75">
      <c r="C383" s="74" t="s">
        <v>166</v>
      </c>
      <c r="D383" s="75"/>
      <c r="E383" s="159">
        <f>SUM(F24+F178+F218+F279)</f>
        <v>1572151.76</v>
      </c>
      <c r="F383" s="160"/>
    </row>
    <row r="384" spans="3:6" ht="27.75">
      <c r="C384" s="74" t="s">
        <v>167</v>
      </c>
      <c r="D384" s="75"/>
      <c r="E384" s="159">
        <f>SUM(F61+F77+F86+F107+F127+F142+F154+F162+F199+F239+F269+F295+F315+F336+F354+F363)</f>
        <v>1039090.7300000001</v>
      </c>
      <c r="F384" s="160"/>
    </row>
    <row r="385" spans="3:6" ht="27.75">
      <c r="C385" s="74" t="s">
        <v>168</v>
      </c>
      <c r="D385" s="75"/>
      <c r="E385" s="159">
        <f>SUM(F96+F116+F255+F322)</f>
        <v>888000</v>
      </c>
      <c r="F385" s="160"/>
    </row>
    <row r="386" spans="3:6" ht="27.75">
      <c r="C386" s="74" t="s">
        <v>169</v>
      </c>
      <c r="D386" s="75"/>
      <c r="E386" s="159">
        <f>SUM(F65+F204+F245+F260)</f>
        <v>39000</v>
      </c>
      <c r="F386" s="160"/>
    </row>
    <row r="387" spans="3:6" ht="27.75">
      <c r="C387" s="74" t="s">
        <v>170</v>
      </c>
      <c r="D387" s="75"/>
      <c r="E387" s="159">
        <f>SUM(F378)</f>
        <v>716554.4</v>
      </c>
      <c r="F387" s="160"/>
    </row>
    <row r="388" spans="3:6" ht="27.75">
      <c r="C388" s="76" t="s">
        <v>172</v>
      </c>
      <c r="D388" s="77"/>
      <c r="E388" s="161">
        <f>SUM(E383:E387)</f>
        <v>4254796.890000001</v>
      </c>
      <c r="F388" s="162"/>
    </row>
    <row r="389" spans="3:7" ht="27.75">
      <c r="C389" s="72"/>
      <c r="D389" s="72"/>
      <c r="E389" s="73"/>
      <c r="F389" s="73"/>
      <c r="G389" s="1"/>
    </row>
  </sheetData>
  <sheetProtection/>
  <mergeCells count="163">
    <mergeCell ref="E383:F383"/>
    <mergeCell ref="E384:F384"/>
    <mergeCell ref="E385:F385"/>
    <mergeCell ref="E386:F386"/>
    <mergeCell ref="E387:F387"/>
    <mergeCell ref="E388:F388"/>
    <mergeCell ref="A366:G366"/>
    <mergeCell ref="A367:C367"/>
    <mergeCell ref="A368:C368"/>
    <mergeCell ref="A378:C378"/>
    <mergeCell ref="A379:C379"/>
    <mergeCell ref="C382:F382"/>
    <mergeCell ref="A354:C354"/>
    <mergeCell ref="A356:G356"/>
    <mergeCell ref="A357:C357"/>
    <mergeCell ref="A358:C358"/>
    <mergeCell ref="B362:C362"/>
    <mergeCell ref="A363:C363"/>
    <mergeCell ref="A343:C343"/>
    <mergeCell ref="A344:C344"/>
    <mergeCell ref="A346:G346"/>
    <mergeCell ref="A347:C347"/>
    <mergeCell ref="A348:C348"/>
    <mergeCell ref="B353:C353"/>
    <mergeCell ref="A328:C328"/>
    <mergeCell ref="B332:C332"/>
    <mergeCell ref="B335:C335"/>
    <mergeCell ref="A336:C336"/>
    <mergeCell ref="A338:C338"/>
    <mergeCell ref="B342:C342"/>
    <mergeCell ref="B321:C321"/>
    <mergeCell ref="A322:C322"/>
    <mergeCell ref="A323:C323"/>
    <mergeCell ref="A325:G325"/>
    <mergeCell ref="A326:G326"/>
    <mergeCell ref="A327:C327"/>
    <mergeCell ref="A303:C303"/>
    <mergeCell ref="A304:C304"/>
    <mergeCell ref="B311:C311"/>
    <mergeCell ref="B314:C314"/>
    <mergeCell ref="A315:C315"/>
    <mergeCell ref="A316:C316"/>
    <mergeCell ref="B294:C294"/>
    <mergeCell ref="A295:C295"/>
    <mergeCell ref="A296:C296"/>
    <mergeCell ref="A299:C299"/>
    <mergeCell ref="A300:C300"/>
    <mergeCell ref="A302:G302"/>
    <mergeCell ref="A274:C274"/>
    <mergeCell ref="B278:C278"/>
    <mergeCell ref="A279:C279"/>
    <mergeCell ref="A280:C280"/>
    <mergeCell ref="B283:C283"/>
    <mergeCell ref="B289:C289"/>
    <mergeCell ref="A264:C264"/>
    <mergeCell ref="A265:C265"/>
    <mergeCell ref="A269:C269"/>
    <mergeCell ref="A271:G271"/>
    <mergeCell ref="A272:G272"/>
    <mergeCell ref="A273:C273"/>
    <mergeCell ref="A250:C250"/>
    <mergeCell ref="A251:C251"/>
    <mergeCell ref="B255:C255"/>
    <mergeCell ref="A260:C260"/>
    <mergeCell ref="A261:C261"/>
    <mergeCell ref="A263:G263"/>
    <mergeCell ref="B238:C238"/>
    <mergeCell ref="A239:C239"/>
    <mergeCell ref="A240:C240"/>
    <mergeCell ref="A245:C245"/>
    <mergeCell ref="A246:C246"/>
    <mergeCell ref="A249:G249"/>
    <mergeCell ref="A210:C210"/>
    <mergeCell ref="B217:C217"/>
    <mergeCell ref="A218:C218"/>
    <mergeCell ref="A219:C219"/>
    <mergeCell ref="B225:C225"/>
    <mergeCell ref="B231:C231"/>
    <mergeCell ref="A200:C200"/>
    <mergeCell ref="A204:C204"/>
    <mergeCell ref="A205:C205"/>
    <mergeCell ref="A207:G207"/>
    <mergeCell ref="A208:G208"/>
    <mergeCell ref="A209:C209"/>
    <mergeCell ref="A178:C178"/>
    <mergeCell ref="A179:C179"/>
    <mergeCell ref="B187:C187"/>
    <mergeCell ref="B194:C194"/>
    <mergeCell ref="B198:C198"/>
    <mergeCell ref="A199:C199"/>
    <mergeCell ref="A162:C162"/>
    <mergeCell ref="A165:G165"/>
    <mergeCell ref="A166:G166"/>
    <mergeCell ref="A167:C167"/>
    <mergeCell ref="A168:C168"/>
    <mergeCell ref="B177:C177"/>
    <mergeCell ref="B153:C153"/>
    <mergeCell ref="A154:C154"/>
    <mergeCell ref="A155:G155"/>
    <mergeCell ref="A156:C156"/>
    <mergeCell ref="A157:C157"/>
    <mergeCell ref="B161:C161"/>
    <mergeCell ref="B141:C141"/>
    <mergeCell ref="A142:C142"/>
    <mergeCell ref="A144:G144"/>
    <mergeCell ref="A145:G145"/>
    <mergeCell ref="A146:C146"/>
    <mergeCell ref="A147:C147"/>
    <mergeCell ref="A121:C121"/>
    <mergeCell ref="B126:C126"/>
    <mergeCell ref="A127:C127"/>
    <mergeCell ref="A130:G130"/>
    <mergeCell ref="A131:C131"/>
    <mergeCell ref="A132:C132"/>
    <mergeCell ref="A111:C111"/>
    <mergeCell ref="B115:C115"/>
    <mergeCell ref="A116:C116"/>
    <mergeCell ref="A118:G118"/>
    <mergeCell ref="A119:G119"/>
    <mergeCell ref="A120:C120"/>
    <mergeCell ref="A100:C100"/>
    <mergeCell ref="A101:C101"/>
    <mergeCell ref="B106:C106"/>
    <mergeCell ref="A107:C107"/>
    <mergeCell ref="A109:G109"/>
    <mergeCell ref="A110:C110"/>
    <mergeCell ref="A90:C90"/>
    <mergeCell ref="A91:C91"/>
    <mergeCell ref="B95:C95"/>
    <mergeCell ref="A96:C96"/>
    <mergeCell ref="A98:G98"/>
    <mergeCell ref="A99:G99"/>
    <mergeCell ref="A80:C80"/>
    <mergeCell ref="A81:C81"/>
    <mergeCell ref="B85:C85"/>
    <mergeCell ref="A86:C86"/>
    <mergeCell ref="A88:G88"/>
    <mergeCell ref="A89:G89"/>
    <mergeCell ref="A69:G69"/>
    <mergeCell ref="A70:C70"/>
    <mergeCell ref="A71:C71"/>
    <mergeCell ref="B76:C76"/>
    <mergeCell ref="A77:C77"/>
    <mergeCell ref="A79:G79"/>
    <mergeCell ref="A62:C62"/>
    <mergeCell ref="A65:C65"/>
    <mergeCell ref="A66:C66"/>
    <mergeCell ref="A68:G68"/>
    <mergeCell ref="B23:C23"/>
    <mergeCell ref="A24:C24"/>
    <mergeCell ref="A25:C25"/>
    <mergeCell ref="B32:C32"/>
    <mergeCell ref="B45:C45"/>
    <mergeCell ref="B54:C54"/>
    <mergeCell ref="A1:G1"/>
    <mergeCell ref="A2:G2"/>
    <mergeCell ref="A4:G4"/>
    <mergeCell ref="A5:C5"/>
    <mergeCell ref="A6:C6"/>
    <mergeCell ref="B13:C13"/>
    <mergeCell ref="A3:G3"/>
    <mergeCell ref="B60:C60"/>
    <mergeCell ref="A61:C61"/>
  </mergeCells>
  <printOptions horizontalCentered="1"/>
  <pageMargins left="0.31496062992125984" right="0.31496062992125984" top="0.7480314960629921" bottom="0.15748031496062992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L389"/>
  <sheetViews>
    <sheetView zoomScalePageLayoutView="0" workbookViewId="0" topLeftCell="A1">
      <selection activeCell="I341" sqref="I341"/>
    </sheetView>
  </sheetViews>
  <sheetFormatPr defaultColWidth="9.00390625" defaultRowHeight="15"/>
  <cols>
    <col min="1" max="1" width="11.28125" style="1" customWidth="1"/>
    <col min="2" max="2" width="5.140625" style="1" customWidth="1"/>
    <col min="3" max="3" width="46.57421875" style="1" customWidth="1"/>
    <col min="4" max="4" width="9.00390625" style="1" customWidth="1"/>
    <col min="5" max="7" width="14.00390625" style="3" customWidth="1"/>
    <col min="8" max="10" width="15.8515625" style="91" customWidth="1"/>
    <col min="11" max="16384" width="9.00390625" style="1" customWidth="1"/>
  </cols>
  <sheetData>
    <row r="1" spans="1:7" ht="24">
      <c r="A1" s="105" t="s">
        <v>185</v>
      </c>
      <c r="B1" s="105"/>
      <c r="C1" s="105"/>
      <c r="D1" s="105"/>
      <c r="E1" s="105"/>
      <c r="F1" s="105"/>
      <c r="G1" s="105"/>
    </row>
    <row r="2" spans="1:7" ht="24">
      <c r="A2" s="105" t="s">
        <v>178</v>
      </c>
      <c r="B2" s="105"/>
      <c r="C2" s="105"/>
      <c r="D2" s="105"/>
      <c r="E2" s="105"/>
      <c r="F2" s="105"/>
      <c r="G2" s="105"/>
    </row>
    <row r="3" spans="1:7" ht="24">
      <c r="A3" s="115" t="s">
        <v>184</v>
      </c>
      <c r="B3" s="115"/>
      <c r="C3" s="115"/>
      <c r="D3" s="115"/>
      <c r="E3" s="115"/>
      <c r="F3" s="115"/>
      <c r="G3" s="115"/>
    </row>
    <row r="4" spans="1:7" ht="24">
      <c r="A4" s="106" t="s">
        <v>62</v>
      </c>
      <c r="B4" s="107"/>
      <c r="C4" s="107"/>
      <c r="D4" s="107"/>
      <c r="E4" s="107"/>
      <c r="F4" s="107"/>
      <c r="G4" s="108"/>
    </row>
    <row r="5" spans="1:10" ht="24">
      <c r="A5" s="109" t="s">
        <v>61</v>
      </c>
      <c r="B5" s="110"/>
      <c r="C5" s="111"/>
      <c r="D5" s="85" t="s">
        <v>45</v>
      </c>
      <c r="E5" s="16" t="s">
        <v>46</v>
      </c>
      <c r="F5" s="16" t="s">
        <v>180</v>
      </c>
      <c r="G5" s="17" t="s">
        <v>47</v>
      </c>
      <c r="H5" s="94" t="s">
        <v>181</v>
      </c>
      <c r="I5" s="94" t="s">
        <v>182</v>
      </c>
      <c r="J5" s="94" t="s">
        <v>183</v>
      </c>
    </row>
    <row r="6" spans="1:7" ht="24">
      <c r="A6" s="112" t="s">
        <v>1</v>
      </c>
      <c r="B6" s="113"/>
      <c r="C6" s="114"/>
      <c r="D6" s="2"/>
      <c r="E6" s="13"/>
      <c r="F6" s="13"/>
      <c r="G6" s="7"/>
    </row>
    <row r="7" spans="1:7" ht="24">
      <c r="A7" s="59" t="s">
        <v>2</v>
      </c>
      <c r="B7" s="2"/>
      <c r="C7" s="10"/>
      <c r="D7" s="2"/>
      <c r="E7" s="13"/>
      <c r="F7" s="13"/>
      <c r="G7" s="7"/>
    </row>
    <row r="8" spans="1:10" ht="24">
      <c r="A8" s="8"/>
      <c r="B8" s="47" t="s">
        <v>3</v>
      </c>
      <c r="C8" s="48"/>
      <c r="D8" s="47"/>
      <c r="E8" s="49">
        <v>411816.77</v>
      </c>
      <c r="F8" s="49">
        <f>H8+I8+J8</f>
        <v>75315</v>
      </c>
      <c r="G8" s="50">
        <f>SUM(E8-F8)</f>
        <v>336501.77</v>
      </c>
      <c r="H8" s="95">
        <v>0</v>
      </c>
      <c r="I8" s="95">
        <v>0</v>
      </c>
      <c r="J8" s="95">
        <v>75315</v>
      </c>
    </row>
    <row r="9" spans="1:10" ht="24">
      <c r="A9" s="8"/>
      <c r="B9" s="51" t="s">
        <v>4</v>
      </c>
      <c r="C9" s="52"/>
      <c r="D9" s="51"/>
      <c r="E9" s="53">
        <v>33741.28</v>
      </c>
      <c r="F9" s="49">
        <f>H9+I9+J9</f>
        <v>3396</v>
      </c>
      <c r="G9" s="54">
        <f>SUM(E9-F9)</f>
        <v>30345.28</v>
      </c>
      <c r="H9" s="96">
        <v>0</v>
      </c>
      <c r="I9" s="96">
        <v>0</v>
      </c>
      <c r="J9" s="96">
        <v>3396</v>
      </c>
    </row>
    <row r="10" spans="1:10" ht="24">
      <c r="A10" s="8"/>
      <c r="B10" s="51" t="s">
        <v>5</v>
      </c>
      <c r="C10" s="52"/>
      <c r="D10" s="51"/>
      <c r="E10" s="53">
        <v>33741.28</v>
      </c>
      <c r="F10" s="49">
        <f>H10+I10+J10</f>
        <v>3396</v>
      </c>
      <c r="G10" s="54">
        <f>SUM(E10-F10)</f>
        <v>30345.28</v>
      </c>
      <c r="H10" s="96">
        <v>0</v>
      </c>
      <c r="I10" s="96">
        <v>0</v>
      </c>
      <c r="J10" s="96">
        <v>3396</v>
      </c>
    </row>
    <row r="11" spans="1:10" ht="24">
      <c r="A11" s="8"/>
      <c r="B11" s="51" t="s">
        <v>6</v>
      </c>
      <c r="C11" s="52"/>
      <c r="D11" s="51"/>
      <c r="E11" s="53">
        <v>69212.9</v>
      </c>
      <c r="F11" s="49">
        <f>H11+I11+J11</f>
        <v>6735</v>
      </c>
      <c r="G11" s="54">
        <f>SUM(E11-F11)</f>
        <v>62477.899999999994</v>
      </c>
      <c r="H11" s="96">
        <v>0</v>
      </c>
      <c r="I11" s="96">
        <v>0</v>
      </c>
      <c r="J11" s="96">
        <v>6735</v>
      </c>
    </row>
    <row r="12" spans="1:10" ht="24">
      <c r="A12" s="8"/>
      <c r="B12" s="55" t="s">
        <v>64</v>
      </c>
      <c r="C12" s="56"/>
      <c r="D12" s="55"/>
      <c r="E12" s="57">
        <v>1234296.72</v>
      </c>
      <c r="F12" s="49">
        <f>H12+I12+J12</f>
        <v>292915</v>
      </c>
      <c r="G12" s="58">
        <f>SUM(E12-F12)</f>
        <v>941381.72</v>
      </c>
      <c r="H12" s="97">
        <v>0</v>
      </c>
      <c r="I12" s="97">
        <v>0</v>
      </c>
      <c r="J12" s="97">
        <v>292915</v>
      </c>
    </row>
    <row r="13" spans="1:10" ht="24">
      <c r="A13" s="11"/>
      <c r="B13" s="110" t="s">
        <v>52</v>
      </c>
      <c r="C13" s="111"/>
      <c r="D13" s="4"/>
      <c r="E13" s="14">
        <f>SUM(E8:E12)</f>
        <v>1782808.9500000002</v>
      </c>
      <c r="F13" s="14">
        <f>SUM(F8:F12)</f>
        <v>381757</v>
      </c>
      <c r="G13" s="14">
        <f>SUM(G8:G12)</f>
        <v>1401051.9500000002</v>
      </c>
      <c r="H13" s="98">
        <f>SUM(H8:H12)</f>
        <v>0</v>
      </c>
      <c r="I13" s="98">
        <f>SUM(I8:I12)</f>
        <v>0</v>
      </c>
      <c r="J13" s="98">
        <f>SUM(J8:J12)</f>
        <v>381757</v>
      </c>
    </row>
    <row r="14" spans="1:10" ht="24">
      <c r="A14" s="59" t="s">
        <v>7</v>
      </c>
      <c r="B14" s="2"/>
      <c r="C14" s="10"/>
      <c r="D14" s="2"/>
      <c r="E14" s="13"/>
      <c r="F14" s="13"/>
      <c r="G14" s="7"/>
      <c r="H14" s="99"/>
      <c r="I14" s="99"/>
      <c r="J14" s="99"/>
    </row>
    <row r="15" spans="1:10" ht="24">
      <c r="A15" s="8"/>
      <c r="B15" s="47" t="s">
        <v>8</v>
      </c>
      <c r="C15" s="48"/>
      <c r="D15" s="47"/>
      <c r="E15" s="49">
        <v>895808.71</v>
      </c>
      <c r="F15" s="49">
        <f aca="true" t="shared" si="0" ref="F15:F22">H15+I15+J15</f>
        <v>284580</v>
      </c>
      <c r="G15" s="50">
        <f aca="true" t="shared" si="1" ref="G15:G22">SUM(E15-F15)</f>
        <v>611228.71</v>
      </c>
      <c r="H15" s="95">
        <v>94860</v>
      </c>
      <c r="I15" s="95">
        <v>94860</v>
      </c>
      <c r="J15" s="95">
        <v>94860</v>
      </c>
    </row>
    <row r="16" spans="1:10" ht="24">
      <c r="A16" s="8"/>
      <c r="B16" s="51" t="s">
        <v>9</v>
      </c>
      <c r="C16" s="52"/>
      <c r="D16" s="51"/>
      <c r="E16" s="53">
        <v>62652.58</v>
      </c>
      <c r="F16" s="49">
        <f t="shared" si="0"/>
        <v>4500</v>
      </c>
      <c r="G16" s="54">
        <f t="shared" si="1"/>
        <v>58152.58</v>
      </c>
      <c r="H16" s="96">
        <v>1500</v>
      </c>
      <c r="I16" s="96">
        <v>1500</v>
      </c>
      <c r="J16" s="96">
        <v>1500</v>
      </c>
    </row>
    <row r="17" spans="1:10" ht="24">
      <c r="A17" s="8"/>
      <c r="B17" s="51" t="s">
        <v>10</v>
      </c>
      <c r="C17" s="52"/>
      <c r="D17" s="51"/>
      <c r="E17" s="53">
        <v>50400</v>
      </c>
      <c r="F17" s="49">
        <f t="shared" si="0"/>
        <v>16800</v>
      </c>
      <c r="G17" s="54">
        <f t="shared" si="1"/>
        <v>33600</v>
      </c>
      <c r="H17" s="96">
        <v>5600</v>
      </c>
      <c r="I17" s="96">
        <v>5600</v>
      </c>
      <c r="J17" s="96">
        <v>5600</v>
      </c>
    </row>
    <row r="18" spans="1:10" ht="24">
      <c r="A18" s="8"/>
      <c r="B18" s="51" t="s">
        <v>11</v>
      </c>
      <c r="C18" s="52"/>
      <c r="D18" s="51"/>
      <c r="E18" s="53">
        <v>50400</v>
      </c>
      <c r="F18" s="49">
        <f t="shared" si="0"/>
        <v>16800</v>
      </c>
      <c r="G18" s="54">
        <f t="shared" si="1"/>
        <v>33600</v>
      </c>
      <c r="H18" s="96">
        <v>5600</v>
      </c>
      <c r="I18" s="96">
        <v>5600</v>
      </c>
      <c r="J18" s="96">
        <v>5600</v>
      </c>
    </row>
    <row r="19" spans="1:10" ht="24">
      <c r="A19" s="8"/>
      <c r="B19" s="51" t="s">
        <v>12</v>
      </c>
      <c r="C19" s="52"/>
      <c r="D19" s="51"/>
      <c r="E19" s="53">
        <v>94860</v>
      </c>
      <c r="F19" s="49">
        <f t="shared" si="0"/>
        <v>31620</v>
      </c>
      <c r="G19" s="54">
        <f t="shared" si="1"/>
        <v>63240</v>
      </c>
      <c r="H19" s="96">
        <v>10540</v>
      </c>
      <c r="I19" s="96">
        <v>10540</v>
      </c>
      <c r="J19" s="96">
        <v>10540</v>
      </c>
    </row>
    <row r="20" spans="1:10" ht="24">
      <c r="A20" s="8"/>
      <c r="B20" s="51" t="s">
        <v>13</v>
      </c>
      <c r="C20" s="52"/>
      <c r="D20" s="51"/>
      <c r="E20" s="53">
        <v>13500</v>
      </c>
      <c r="F20" s="49">
        <f t="shared" si="0"/>
        <v>4500</v>
      </c>
      <c r="G20" s="54">
        <f t="shared" si="1"/>
        <v>9000</v>
      </c>
      <c r="H20" s="96">
        <v>1500</v>
      </c>
      <c r="I20" s="96">
        <v>1500</v>
      </c>
      <c r="J20" s="96">
        <v>1500</v>
      </c>
    </row>
    <row r="21" spans="1:10" ht="24">
      <c r="A21" s="8"/>
      <c r="B21" s="51" t="s">
        <v>14</v>
      </c>
      <c r="C21" s="52"/>
      <c r="D21" s="51"/>
      <c r="E21" s="53">
        <v>341100</v>
      </c>
      <c r="F21" s="49">
        <f t="shared" si="0"/>
        <v>117300</v>
      </c>
      <c r="G21" s="54">
        <f t="shared" si="1"/>
        <v>223800</v>
      </c>
      <c r="H21" s="96">
        <v>39100</v>
      </c>
      <c r="I21" s="96">
        <v>39100</v>
      </c>
      <c r="J21" s="96">
        <v>39100</v>
      </c>
    </row>
    <row r="22" spans="1:10" ht="24">
      <c r="A22" s="8"/>
      <c r="B22" s="55" t="s">
        <v>15</v>
      </c>
      <c r="C22" s="56"/>
      <c r="D22" s="55"/>
      <c r="E22" s="57">
        <v>174540</v>
      </c>
      <c r="F22" s="49">
        <f t="shared" si="0"/>
        <v>53700</v>
      </c>
      <c r="G22" s="58">
        <f t="shared" si="1"/>
        <v>120840</v>
      </c>
      <c r="H22" s="97">
        <v>17900</v>
      </c>
      <c r="I22" s="97">
        <v>17900</v>
      </c>
      <c r="J22" s="97">
        <v>17900</v>
      </c>
    </row>
    <row r="23" spans="1:10" ht="24">
      <c r="A23" s="11"/>
      <c r="B23" s="110" t="s">
        <v>53</v>
      </c>
      <c r="C23" s="111"/>
      <c r="D23" s="4"/>
      <c r="E23" s="14">
        <f>SUM(E15:E22)</f>
        <v>1683261.29</v>
      </c>
      <c r="F23" s="14">
        <f>SUM(F15:F22)</f>
        <v>529800</v>
      </c>
      <c r="G23" s="14">
        <f>SUM(G15:G22)</f>
        <v>1153461.29</v>
      </c>
      <c r="H23" s="98">
        <f>SUM(H15:H22)</f>
        <v>176600</v>
      </c>
      <c r="I23" s="98">
        <f>SUM(I15:I22)</f>
        <v>176600</v>
      </c>
      <c r="J23" s="98">
        <f>SUM(J15:J22)</f>
        <v>176600</v>
      </c>
    </row>
    <row r="24" spans="1:10" ht="24">
      <c r="A24" s="118" t="s">
        <v>59</v>
      </c>
      <c r="B24" s="119"/>
      <c r="C24" s="120"/>
      <c r="D24" s="26"/>
      <c r="E24" s="27">
        <f>SUM(E13+E23)</f>
        <v>3466070.24</v>
      </c>
      <c r="F24" s="27">
        <f>SUM(F13+F23)</f>
        <v>911557</v>
      </c>
      <c r="G24" s="27">
        <f>SUM(G13+G23)</f>
        <v>2554513.24</v>
      </c>
      <c r="H24" s="98">
        <f>SUM(H13+H23)</f>
        <v>176600</v>
      </c>
      <c r="I24" s="98">
        <f>SUM(I13+I23)</f>
        <v>176600</v>
      </c>
      <c r="J24" s="98">
        <f>SUM(J13+J23)</f>
        <v>558357</v>
      </c>
    </row>
    <row r="25" spans="1:10" ht="24">
      <c r="A25" s="112" t="s">
        <v>16</v>
      </c>
      <c r="B25" s="113"/>
      <c r="C25" s="114"/>
      <c r="D25" s="2"/>
      <c r="E25" s="13"/>
      <c r="F25" s="13"/>
      <c r="G25" s="7"/>
      <c r="H25" s="99"/>
      <c r="I25" s="99"/>
      <c r="J25" s="99"/>
    </row>
    <row r="26" spans="1:10" ht="24">
      <c r="A26" s="60" t="s">
        <v>17</v>
      </c>
      <c r="B26" s="2"/>
      <c r="C26" s="10"/>
      <c r="D26" s="2"/>
      <c r="E26" s="13"/>
      <c r="F26" s="13"/>
      <c r="G26" s="7"/>
      <c r="H26" s="99"/>
      <c r="I26" s="99"/>
      <c r="J26" s="99"/>
    </row>
    <row r="27" spans="1:10" ht="24">
      <c r="A27" s="8"/>
      <c r="B27" s="47" t="s">
        <v>18</v>
      </c>
      <c r="C27" s="48"/>
      <c r="D27" s="47"/>
      <c r="E27" s="49">
        <v>30000</v>
      </c>
      <c r="F27" s="49">
        <f>H27+I27+J27</f>
        <v>0</v>
      </c>
      <c r="G27" s="50">
        <f>SUM(E27-F27)</f>
        <v>30000</v>
      </c>
      <c r="H27" s="95">
        <v>0</v>
      </c>
      <c r="I27" s="95">
        <v>0</v>
      </c>
      <c r="J27" s="95">
        <v>0</v>
      </c>
    </row>
    <row r="28" spans="1:10" ht="24">
      <c r="A28" s="8"/>
      <c r="B28" s="51" t="s">
        <v>19</v>
      </c>
      <c r="C28" s="52"/>
      <c r="D28" s="51"/>
      <c r="E28" s="53">
        <v>4850</v>
      </c>
      <c r="F28" s="49">
        <f>H28+I28+J28</f>
        <v>0</v>
      </c>
      <c r="G28" s="54">
        <f>SUM(E28-F28)</f>
        <v>4850</v>
      </c>
      <c r="H28" s="96">
        <v>0</v>
      </c>
      <c r="I28" s="96">
        <v>0</v>
      </c>
      <c r="J28" s="96">
        <v>0</v>
      </c>
    </row>
    <row r="29" spans="1:10" ht="24">
      <c r="A29" s="8"/>
      <c r="B29" s="51" t="s">
        <v>20</v>
      </c>
      <c r="C29" s="52"/>
      <c r="D29" s="51"/>
      <c r="E29" s="53">
        <v>50550</v>
      </c>
      <c r="F29" s="49">
        <f>H29+I29+J29</f>
        <v>18450</v>
      </c>
      <c r="G29" s="54">
        <f>SUM(E29-F29)</f>
        <v>32100</v>
      </c>
      <c r="H29" s="96">
        <v>4950</v>
      </c>
      <c r="I29" s="96">
        <v>4950</v>
      </c>
      <c r="J29" s="96">
        <v>8550</v>
      </c>
    </row>
    <row r="30" spans="1:10" ht="24">
      <c r="A30" s="8"/>
      <c r="B30" s="51" t="s">
        <v>21</v>
      </c>
      <c r="C30" s="52"/>
      <c r="D30" s="51"/>
      <c r="E30" s="53">
        <v>200000</v>
      </c>
      <c r="F30" s="49">
        <f>H30+I30+J30</f>
        <v>0</v>
      </c>
      <c r="G30" s="54">
        <f>SUM(E30-F30)</f>
        <v>200000</v>
      </c>
      <c r="H30" s="96">
        <v>0</v>
      </c>
      <c r="I30" s="96">
        <v>0</v>
      </c>
      <c r="J30" s="96">
        <v>0</v>
      </c>
    </row>
    <row r="31" spans="1:10" ht="24">
      <c r="A31" s="8"/>
      <c r="B31" s="55" t="s">
        <v>22</v>
      </c>
      <c r="C31" s="56"/>
      <c r="D31" s="55"/>
      <c r="E31" s="57">
        <v>20000</v>
      </c>
      <c r="F31" s="49">
        <f>H31+I31+J31</f>
        <v>0</v>
      </c>
      <c r="G31" s="58">
        <f>SUM(E31-F31)</f>
        <v>20000</v>
      </c>
      <c r="H31" s="97">
        <v>0</v>
      </c>
      <c r="I31" s="97">
        <v>0</v>
      </c>
      <c r="J31" s="97">
        <v>0</v>
      </c>
    </row>
    <row r="32" spans="1:10" ht="24">
      <c r="A32" s="11"/>
      <c r="B32" s="110" t="s">
        <v>54</v>
      </c>
      <c r="C32" s="111"/>
      <c r="D32" s="4"/>
      <c r="E32" s="14">
        <f>SUM(E27:E31)</f>
        <v>305400</v>
      </c>
      <c r="F32" s="14">
        <f>SUM(F27:F31)</f>
        <v>18450</v>
      </c>
      <c r="G32" s="14">
        <f>SUM(G27:G31)</f>
        <v>286950</v>
      </c>
      <c r="H32" s="98">
        <f>SUM(H27:H31)</f>
        <v>4950</v>
      </c>
      <c r="I32" s="98">
        <f>SUM(I27:I31)</f>
        <v>4950</v>
      </c>
      <c r="J32" s="98">
        <f>SUM(J27:J31)</f>
        <v>8550</v>
      </c>
    </row>
    <row r="33" spans="1:10" ht="24">
      <c r="A33" s="60" t="s">
        <v>23</v>
      </c>
      <c r="B33" s="2"/>
      <c r="C33" s="10"/>
      <c r="D33" s="2"/>
      <c r="E33" s="13"/>
      <c r="F33" s="13"/>
      <c r="G33" s="7"/>
      <c r="H33" s="99"/>
      <c r="I33" s="99"/>
      <c r="J33" s="99"/>
    </row>
    <row r="34" spans="1:10" ht="24">
      <c r="A34" s="8"/>
      <c r="B34" s="47" t="s">
        <v>24</v>
      </c>
      <c r="C34" s="48"/>
      <c r="D34" s="47"/>
      <c r="E34" s="49">
        <v>106147.8</v>
      </c>
      <c r="F34" s="49">
        <f aca="true" t="shared" si="2" ref="F34:F44">H34+I34+J34</f>
        <v>26392.4</v>
      </c>
      <c r="G34" s="50">
        <f>SUM(E34-F34)</f>
        <v>79755.4</v>
      </c>
      <c r="H34" s="95">
        <v>9600</v>
      </c>
      <c r="I34" s="95">
        <v>7037.4</v>
      </c>
      <c r="J34" s="95">
        <v>9755</v>
      </c>
    </row>
    <row r="35" spans="1:10" ht="24">
      <c r="A35" s="8"/>
      <c r="B35" s="51" t="s">
        <v>25</v>
      </c>
      <c r="C35" s="52"/>
      <c r="D35" s="51"/>
      <c r="E35" s="53">
        <v>83200</v>
      </c>
      <c r="F35" s="49">
        <f t="shared" si="2"/>
        <v>12800</v>
      </c>
      <c r="G35" s="54">
        <f>SUM(E35-F35)</f>
        <v>70400</v>
      </c>
      <c r="H35" s="96">
        <v>0</v>
      </c>
      <c r="I35" s="96">
        <v>12800</v>
      </c>
      <c r="J35" s="96">
        <v>0</v>
      </c>
    </row>
    <row r="36" spans="1:10" ht="24">
      <c r="A36" s="8"/>
      <c r="B36" s="51" t="s">
        <v>26</v>
      </c>
      <c r="C36" s="52"/>
      <c r="D36" s="51"/>
      <c r="E36" s="53"/>
      <c r="F36" s="49">
        <f t="shared" si="2"/>
        <v>0</v>
      </c>
      <c r="G36" s="54"/>
      <c r="H36" s="96">
        <v>0</v>
      </c>
      <c r="I36" s="96">
        <v>0</v>
      </c>
      <c r="J36" s="96">
        <v>0</v>
      </c>
    </row>
    <row r="37" spans="1:10" ht="24">
      <c r="A37" s="8"/>
      <c r="B37" s="51"/>
      <c r="C37" s="52" t="s">
        <v>65</v>
      </c>
      <c r="D37" s="51"/>
      <c r="E37" s="53">
        <v>18450</v>
      </c>
      <c r="F37" s="49">
        <f t="shared" si="2"/>
        <v>3700</v>
      </c>
      <c r="G37" s="54">
        <f aca="true" t="shared" si="3" ref="G37:G44">SUM(E37-F37)</f>
        <v>14750</v>
      </c>
      <c r="H37" s="96">
        <v>0</v>
      </c>
      <c r="I37" s="96">
        <v>0</v>
      </c>
      <c r="J37" s="96">
        <v>3700</v>
      </c>
    </row>
    <row r="38" spans="1:10" ht="24">
      <c r="A38" s="8"/>
      <c r="B38" s="51"/>
      <c r="C38" s="52" t="s">
        <v>66</v>
      </c>
      <c r="D38" s="51"/>
      <c r="E38" s="53">
        <v>6640</v>
      </c>
      <c r="F38" s="49">
        <f t="shared" si="2"/>
        <v>0</v>
      </c>
      <c r="G38" s="54">
        <f t="shared" si="3"/>
        <v>6640</v>
      </c>
      <c r="H38" s="96">
        <v>0</v>
      </c>
      <c r="I38" s="96">
        <v>0</v>
      </c>
      <c r="J38" s="96">
        <v>0</v>
      </c>
    </row>
    <row r="39" spans="1:10" ht="24">
      <c r="A39" s="8"/>
      <c r="B39" s="51" t="s">
        <v>27</v>
      </c>
      <c r="C39" s="52"/>
      <c r="D39" s="51"/>
      <c r="E39" s="53"/>
      <c r="F39" s="49">
        <f t="shared" si="2"/>
        <v>0</v>
      </c>
      <c r="G39" s="54"/>
      <c r="H39" s="96"/>
      <c r="I39" s="96"/>
      <c r="J39" s="96"/>
    </row>
    <row r="40" spans="1:10" ht="24">
      <c r="A40" s="8"/>
      <c r="B40" s="51"/>
      <c r="C40" s="52" t="s">
        <v>28</v>
      </c>
      <c r="D40" s="51"/>
      <c r="E40" s="53">
        <v>72000</v>
      </c>
      <c r="F40" s="49">
        <f t="shared" si="2"/>
        <v>4224</v>
      </c>
      <c r="G40" s="54">
        <f t="shared" si="3"/>
        <v>67776</v>
      </c>
      <c r="H40" s="96">
        <v>1920</v>
      </c>
      <c r="I40" s="96">
        <v>0</v>
      </c>
      <c r="J40" s="96">
        <v>2304</v>
      </c>
    </row>
    <row r="41" spans="1:10" ht="24">
      <c r="A41" s="8"/>
      <c r="B41" s="51"/>
      <c r="C41" s="52" t="s">
        <v>29</v>
      </c>
      <c r="D41" s="51"/>
      <c r="E41" s="53">
        <v>353965</v>
      </c>
      <c r="F41" s="49">
        <f t="shared" si="2"/>
        <v>313071.76</v>
      </c>
      <c r="G41" s="54">
        <f t="shared" si="3"/>
        <v>40893.23999999999</v>
      </c>
      <c r="H41" s="96">
        <v>313071.76</v>
      </c>
      <c r="I41" s="96">
        <v>0</v>
      </c>
      <c r="J41" s="96">
        <v>0</v>
      </c>
    </row>
    <row r="42" spans="1:10" ht="24">
      <c r="A42" s="8"/>
      <c r="B42" s="51"/>
      <c r="C42" s="52" t="s">
        <v>30</v>
      </c>
      <c r="D42" s="51"/>
      <c r="E42" s="53">
        <v>20000</v>
      </c>
      <c r="F42" s="49">
        <f t="shared" si="2"/>
        <v>0</v>
      </c>
      <c r="G42" s="54">
        <f t="shared" si="3"/>
        <v>20000</v>
      </c>
      <c r="H42" s="96">
        <v>0</v>
      </c>
      <c r="I42" s="96">
        <v>0</v>
      </c>
      <c r="J42" s="96">
        <v>0</v>
      </c>
    </row>
    <row r="43" spans="1:10" ht="24">
      <c r="A43" s="8"/>
      <c r="B43" s="51"/>
      <c r="C43" s="52" t="s">
        <v>31</v>
      </c>
      <c r="D43" s="51"/>
      <c r="E43" s="53">
        <v>10000</v>
      </c>
      <c r="F43" s="49">
        <f t="shared" si="2"/>
        <v>0</v>
      </c>
      <c r="G43" s="54">
        <f t="shared" si="3"/>
        <v>10000</v>
      </c>
      <c r="H43" s="96">
        <v>0</v>
      </c>
      <c r="I43" s="96">
        <v>0</v>
      </c>
      <c r="J43" s="96">
        <v>0</v>
      </c>
    </row>
    <row r="44" spans="1:10" ht="24">
      <c r="A44" s="8"/>
      <c r="B44" s="55"/>
      <c r="C44" s="56" t="s">
        <v>32</v>
      </c>
      <c r="D44" s="55"/>
      <c r="E44" s="57">
        <v>10000</v>
      </c>
      <c r="F44" s="49">
        <f t="shared" si="2"/>
        <v>0</v>
      </c>
      <c r="G44" s="58">
        <f t="shared" si="3"/>
        <v>10000</v>
      </c>
      <c r="H44" s="97">
        <v>0</v>
      </c>
      <c r="I44" s="97">
        <v>0</v>
      </c>
      <c r="J44" s="97">
        <v>0</v>
      </c>
    </row>
    <row r="45" spans="1:10" ht="24">
      <c r="A45" s="11"/>
      <c r="B45" s="110" t="s">
        <v>55</v>
      </c>
      <c r="C45" s="111"/>
      <c r="D45" s="4"/>
      <c r="E45" s="14">
        <f>SUM(E34:E44)</f>
        <v>680402.8</v>
      </c>
      <c r="F45" s="14">
        <f>SUM(F34:F44)</f>
        <v>360188.16000000003</v>
      </c>
      <c r="G45" s="14">
        <f>SUM(G34:G44)</f>
        <v>320214.64</v>
      </c>
      <c r="H45" s="98">
        <f>SUM(H34:H44)</f>
        <v>324591.76</v>
      </c>
      <c r="I45" s="98">
        <f>SUM(I34:I44)</f>
        <v>19837.4</v>
      </c>
      <c r="J45" s="98">
        <f>SUM(J34:J44)</f>
        <v>15759</v>
      </c>
    </row>
    <row r="46" spans="1:10" ht="24">
      <c r="A46" s="59" t="s">
        <v>33</v>
      </c>
      <c r="B46" s="2"/>
      <c r="C46" s="10"/>
      <c r="D46" s="2"/>
      <c r="E46" s="13"/>
      <c r="F46" s="13"/>
      <c r="G46" s="7"/>
      <c r="H46" s="99"/>
      <c r="I46" s="99"/>
      <c r="J46" s="99"/>
    </row>
    <row r="47" spans="1:10" ht="24">
      <c r="A47" s="8"/>
      <c r="B47" s="47" t="s">
        <v>34</v>
      </c>
      <c r="C47" s="48"/>
      <c r="D47" s="47"/>
      <c r="E47" s="49">
        <v>75545</v>
      </c>
      <c r="F47" s="49">
        <f aca="true" t="shared" si="4" ref="F47:F53">H47+I47+J47</f>
        <v>48570</v>
      </c>
      <c r="G47" s="50">
        <f aca="true" t="shared" si="5" ref="G47:G53">SUM(E47-F47)</f>
        <v>26975</v>
      </c>
      <c r="H47" s="95">
        <v>0</v>
      </c>
      <c r="I47" s="95">
        <v>9900</v>
      </c>
      <c r="J47" s="95">
        <v>38670</v>
      </c>
    </row>
    <row r="48" spans="1:10" ht="24">
      <c r="A48" s="8"/>
      <c r="B48" s="51" t="s">
        <v>35</v>
      </c>
      <c r="C48" s="52"/>
      <c r="D48" s="51"/>
      <c r="E48" s="53">
        <v>42</v>
      </c>
      <c r="F48" s="49">
        <f t="shared" si="4"/>
        <v>0</v>
      </c>
      <c r="G48" s="54">
        <f t="shared" si="5"/>
        <v>42</v>
      </c>
      <c r="H48" s="96">
        <v>0</v>
      </c>
      <c r="I48" s="96">
        <v>0</v>
      </c>
      <c r="J48" s="96">
        <v>0</v>
      </c>
    </row>
    <row r="49" spans="1:10" ht="24">
      <c r="A49" s="8"/>
      <c r="B49" s="51" t="s">
        <v>36</v>
      </c>
      <c r="C49" s="52"/>
      <c r="D49" s="51"/>
      <c r="E49" s="53">
        <v>10000</v>
      </c>
      <c r="F49" s="49">
        <f t="shared" si="4"/>
        <v>0</v>
      </c>
      <c r="G49" s="54">
        <f t="shared" si="5"/>
        <v>10000</v>
      </c>
      <c r="H49" s="96">
        <v>0</v>
      </c>
      <c r="I49" s="96">
        <v>0</v>
      </c>
      <c r="J49" s="96">
        <v>0</v>
      </c>
    </row>
    <row r="50" spans="1:10" ht="24">
      <c r="A50" s="8"/>
      <c r="B50" s="51" t="s">
        <v>37</v>
      </c>
      <c r="C50" s="52"/>
      <c r="D50" s="51"/>
      <c r="E50" s="53">
        <v>169603</v>
      </c>
      <c r="F50" s="49">
        <f t="shared" si="4"/>
        <v>47539.38</v>
      </c>
      <c r="G50" s="54">
        <f t="shared" si="5"/>
        <v>122063.62</v>
      </c>
      <c r="H50" s="96">
        <v>14498.88</v>
      </c>
      <c r="I50" s="96">
        <v>10863</v>
      </c>
      <c r="J50" s="96">
        <v>22177.5</v>
      </c>
    </row>
    <row r="51" spans="1:10" ht="24">
      <c r="A51" s="8"/>
      <c r="B51" s="51" t="s">
        <v>38</v>
      </c>
      <c r="C51" s="52"/>
      <c r="D51" s="51"/>
      <c r="E51" s="53">
        <v>432500</v>
      </c>
      <c r="F51" s="49">
        <f t="shared" si="4"/>
        <v>135000</v>
      </c>
      <c r="G51" s="54">
        <f t="shared" si="5"/>
        <v>297500</v>
      </c>
      <c r="H51" s="96">
        <v>67500</v>
      </c>
      <c r="I51" s="96">
        <v>0</v>
      </c>
      <c r="J51" s="96">
        <v>67500</v>
      </c>
    </row>
    <row r="52" spans="1:10" ht="24">
      <c r="A52" s="8"/>
      <c r="B52" s="51" t="s">
        <v>39</v>
      </c>
      <c r="C52" s="52"/>
      <c r="D52" s="51"/>
      <c r="E52" s="53">
        <v>90500</v>
      </c>
      <c r="F52" s="49">
        <f t="shared" si="4"/>
        <v>0</v>
      </c>
      <c r="G52" s="54">
        <f t="shared" si="5"/>
        <v>90500</v>
      </c>
      <c r="H52" s="96">
        <v>0</v>
      </c>
      <c r="I52" s="96">
        <v>0</v>
      </c>
      <c r="J52" s="96">
        <v>0</v>
      </c>
    </row>
    <row r="53" spans="1:10" ht="24">
      <c r="A53" s="8"/>
      <c r="B53" s="55" t="s">
        <v>40</v>
      </c>
      <c r="C53" s="56"/>
      <c r="D53" s="55"/>
      <c r="E53" s="57">
        <v>25125</v>
      </c>
      <c r="F53" s="49">
        <f t="shared" si="4"/>
        <v>6900</v>
      </c>
      <c r="G53" s="58">
        <f t="shared" si="5"/>
        <v>18225</v>
      </c>
      <c r="H53" s="97">
        <v>2250</v>
      </c>
      <c r="I53" s="97">
        <v>2400</v>
      </c>
      <c r="J53" s="97">
        <v>2250</v>
      </c>
    </row>
    <row r="54" spans="1:10" ht="24">
      <c r="A54" s="11"/>
      <c r="B54" s="110" t="s">
        <v>60</v>
      </c>
      <c r="C54" s="111"/>
      <c r="D54" s="4"/>
      <c r="E54" s="14">
        <f>SUM(E47:E53)</f>
        <v>803315</v>
      </c>
      <c r="F54" s="14">
        <f>SUM(F47:F53)</f>
        <v>238009.38</v>
      </c>
      <c r="G54" s="14">
        <f>SUM(G47:G53)</f>
        <v>565305.62</v>
      </c>
      <c r="H54" s="98">
        <f>SUM(H47:H53)</f>
        <v>84248.88</v>
      </c>
      <c r="I54" s="98">
        <f>SUM(I47:I53)</f>
        <v>23163</v>
      </c>
      <c r="J54" s="98">
        <f>SUM(J47:J53)</f>
        <v>130597.5</v>
      </c>
    </row>
    <row r="55" spans="1:10" ht="24">
      <c r="A55" s="59" t="s">
        <v>41</v>
      </c>
      <c r="B55" s="2"/>
      <c r="C55" s="10"/>
      <c r="D55" s="2"/>
      <c r="E55" s="13"/>
      <c r="F55" s="13"/>
      <c r="G55" s="7"/>
      <c r="H55" s="99"/>
      <c r="I55" s="99"/>
      <c r="J55" s="99"/>
    </row>
    <row r="56" spans="1:10" ht="24">
      <c r="A56" s="8"/>
      <c r="B56" s="47" t="s">
        <v>42</v>
      </c>
      <c r="C56" s="48"/>
      <c r="D56" s="47"/>
      <c r="E56" s="49">
        <v>313789.49</v>
      </c>
      <c r="F56" s="49">
        <f>H56+I56+J56</f>
        <v>124775.08000000002</v>
      </c>
      <c r="G56" s="50">
        <f>SUM(E56-F56)</f>
        <v>189014.40999999997</v>
      </c>
      <c r="H56" s="95">
        <v>44511.57</v>
      </c>
      <c r="I56" s="95">
        <v>43054.72</v>
      </c>
      <c r="J56" s="95">
        <v>37208.79</v>
      </c>
    </row>
    <row r="57" spans="1:10" ht="24">
      <c r="A57" s="8"/>
      <c r="B57" s="51" t="s">
        <v>43</v>
      </c>
      <c r="C57" s="52"/>
      <c r="D57" s="51"/>
      <c r="E57" s="53">
        <v>11228.53</v>
      </c>
      <c r="F57" s="49">
        <f>H57+I57+J57</f>
        <v>1057.1599999999999</v>
      </c>
      <c r="G57" s="54">
        <f>SUM(E57-F57)</f>
        <v>10171.37</v>
      </c>
      <c r="H57" s="96">
        <v>0</v>
      </c>
      <c r="I57" s="96">
        <v>724.39</v>
      </c>
      <c r="J57" s="96">
        <v>332.77</v>
      </c>
    </row>
    <row r="58" spans="1:10" ht="24">
      <c r="A58" s="8"/>
      <c r="B58" s="51" t="s">
        <v>44</v>
      </c>
      <c r="C58" s="52"/>
      <c r="D58" s="51"/>
      <c r="E58" s="53">
        <v>13918</v>
      </c>
      <c r="F58" s="49">
        <f>H58+I58+J58</f>
        <v>4602</v>
      </c>
      <c r="G58" s="54">
        <f>SUM(E58-F58)</f>
        <v>9316</v>
      </c>
      <c r="H58" s="96">
        <v>1497</v>
      </c>
      <c r="I58" s="96">
        <v>0</v>
      </c>
      <c r="J58" s="96">
        <v>3105</v>
      </c>
    </row>
    <row r="59" spans="1:10" ht="24">
      <c r="A59" s="8"/>
      <c r="B59" s="55" t="s">
        <v>48</v>
      </c>
      <c r="C59" s="56"/>
      <c r="D59" s="55"/>
      <c r="E59" s="57">
        <v>81876</v>
      </c>
      <c r="F59" s="49">
        <f>H59+I59+J59</f>
        <v>21186</v>
      </c>
      <c r="G59" s="58">
        <f>SUM(E59-F59)</f>
        <v>60690</v>
      </c>
      <c r="H59" s="97">
        <v>0</v>
      </c>
      <c r="I59" s="97">
        <v>14124</v>
      </c>
      <c r="J59" s="97">
        <v>7062</v>
      </c>
    </row>
    <row r="60" spans="1:10" ht="24">
      <c r="A60" s="12"/>
      <c r="B60" s="116" t="s">
        <v>56</v>
      </c>
      <c r="C60" s="117"/>
      <c r="D60" s="5"/>
      <c r="E60" s="15">
        <f>SUM(E56:E59)</f>
        <v>420812.02</v>
      </c>
      <c r="F60" s="15">
        <f>SUM(F56:F59)</f>
        <v>151620.24000000002</v>
      </c>
      <c r="G60" s="15">
        <f>SUM(G56:G59)</f>
        <v>269191.77999999997</v>
      </c>
      <c r="H60" s="100">
        <f>SUM(H56:H59)</f>
        <v>46008.57</v>
      </c>
      <c r="I60" s="100">
        <f>SUM(I56:I59)</f>
        <v>57903.11</v>
      </c>
      <c r="J60" s="100">
        <f>SUM(J56:J59)</f>
        <v>47708.56</v>
      </c>
    </row>
    <row r="61" spans="1:10" ht="24">
      <c r="A61" s="118" t="s">
        <v>57</v>
      </c>
      <c r="B61" s="119"/>
      <c r="C61" s="120"/>
      <c r="D61" s="22"/>
      <c r="E61" s="27">
        <f>SUM(E32+E45+E54+E60)</f>
        <v>2209929.8200000003</v>
      </c>
      <c r="F61" s="27">
        <f>SUM(F32+F45+F54+F60)</f>
        <v>768267.78</v>
      </c>
      <c r="G61" s="27">
        <f>SUM(G32+G45+G54+G60)</f>
        <v>1441662.04</v>
      </c>
      <c r="H61" s="98">
        <f>SUM(H32+H45+H54+H60)</f>
        <v>459799.21</v>
      </c>
      <c r="I61" s="98">
        <f>SUM(I32+I45+I54+I60)</f>
        <v>105853.51000000001</v>
      </c>
      <c r="J61" s="98">
        <f>SUM(J32+J45+J54+J60)</f>
        <v>202615.06</v>
      </c>
    </row>
    <row r="62" spans="1:10" ht="24">
      <c r="A62" s="112" t="s">
        <v>49</v>
      </c>
      <c r="B62" s="121"/>
      <c r="C62" s="122"/>
      <c r="D62" s="2"/>
      <c r="E62" s="13"/>
      <c r="F62" s="13"/>
      <c r="G62" s="7"/>
      <c r="H62" s="99"/>
      <c r="I62" s="99"/>
      <c r="J62" s="99"/>
    </row>
    <row r="63" spans="1:10" ht="24">
      <c r="A63" s="8"/>
      <c r="B63" s="47" t="s">
        <v>50</v>
      </c>
      <c r="C63" s="48"/>
      <c r="D63" s="47"/>
      <c r="E63" s="49"/>
      <c r="F63" s="49">
        <f>H63+I63+J63</f>
        <v>0</v>
      </c>
      <c r="G63" s="50"/>
      <c r="H63" s="95"/>
      <c r="I63" s="95"/>
      <c r="J63" s="95"/>
    </row>
    <row r="64" spans="1:10" ht="24">
      <c r="A64" s="8"/>
      <c r="B64" s="55"/>
      <c r="C64" s="56" t="s">
        <v>51</v>
      </c>
      <c r="D64" s="55"/>
      <c r="E64" s="57">
        <v>7000</v>
      </c>
      <c r="F64" s="49">
        <f>H64+I64+J64</f>
        <v>0</v>
      </c>
      <c r="G64" s="58">
        <f>SUM(E64-F64)</f>
        <v>7000</v>
      </c>
      <c r="H64" s="97">
        <v>0</v>
      </c>
      <c r="I64" s="97">
        <v>0</v>
      </c>
      <c r="J64" s="97">
        <v>0</v>
      </c>
    </row>
    <row r="65" spans="1:10" ht="24">
      <c r="A65" s="118" t="s">
        <v>58</v>
      </c>
      <c r="B65" s="119"/>
      <c r="C65" s="120"/>
      <c r="D65" s="22"/>
      <c r="E65" s="23">
        <f>SUM(E64)</f>
        <v>7000</v>
      </c>
      <c r="F65" s="23">
        <f>SUM(F64)</f>
        <v>0</v>
      </c>
      <c r="G65" s="23">
        <f>SUM(G64)</f>
        <v>7000</v>
      </c>
      <c r="H65" s="101">
        <f>SUM(H64)</f>
        <v>0</v>
      </c>
      <c r="I65" s="101">
        <f>SUM(I64)</f>
        <v>0</v>
      </c>
      <c r="J65" s="101">
        <f>SUM(J64)</f>
        <v>0</v>
      </c>
    </row>
    <row r="66" spans="1:10" ht="24.75" thickBot="1">
      <c r="A66" s="123" t="s">
        <v>63</v>
      </c>
      <c r="B66" s="124"/>
      <c r="C66" s="125"/>
      <c r="D66" s="24"/>
      <c r="E66" s="25">
        <f>SUM(E24+E61+E65)</f>
        <v>5683000.0600000005</v>
      </c>
      <c r="F66" s="25">
        <f>SUM(F24+F61+F65)</f>
        <v>1679824.78</v>
      </c>
      <c r="G66" s="25">
        <f>SUM(G24+G61+G65)</f>
        <v>4003175.2800000003</v>
      </c>
      <c r="H66" s="102">
        <f>SUM(H24+H61+H65)</f>
        <v>636399.21</v>
      </c>
      <c r="I66" s="102">
        <f>SUM(I24+I61+I65)</f>
        <v>282453.51</v>
      </c>
      <c r="J66" s="102">
        <f>SUM(J24+J61+J65)</f>
        <v>760972.06</v>
      </c>
    </row>
    <row r="67" spans="1:7" ht="24.75" thickTop="1">
      <c r="A67" s="18"/>
      <c r="B67" s="18"/>
      <c r="C67" s="18"/>
      <c r="D67" s="19"/>
      <c r="E67" s="20"/>
      <c r="F67" s="20"/>
      <c r="G67" s="20"/>
    </row>
    <row r="68" spans="1:7" ht="24">
      <c r="A68" s="105" t="s">
        <v>72</v>
      </c>
      <c r="B68" s="105"/>
      <c r="C68" s="105"/>
      <c r="D68" s="105"/>
      <c r="E68" s="105"/>
      <c r="F68" s="105"/>
      <c r="G68" s="105"/>
    </row>
    <row r="69" spans="1:7" ht="24">
      <c r="A69" s="106" t="s">
        <v>75</v>
      </c>
      <c r="B69" s="107"/>
      <c r="C69" s="107"/>
      <c r="D69" s="107"/>
      <c r="E69" s="107"/>
      <c r="F69" s="107"/>
      <c r="G69" s="108"/>
    </row>
    <row r="70" spans="1:10" ht="24">
      <c r="A70" s="109" t="s">
        <v>61</v>
      </c>
      <c r="B70" s="110"/>
      <c r="C70" s="111"/>
      <c r="D70" s="85" t="s">
        <v>45</v>
      </c>
      <c r="E70" s="16" t="s">
        <v>46</v>
      </c>
      <c r="F70" s="16" t="s">
        <v>180</v>
      </c>
      <c r="G70" s="17" t="s">
        <v>47</v>
      </c>
      <c r="H70" s="94" t="s">
        <v>181</v>
      </c>
      <c r="I70" s="94" t="s">
        <v>182</v>
      </c>
      <c r="J70" s="94" t="s">
        <v>183</v>
      </c>
    </row>
    <row r="71" spans="1:7" ht="24">
      <c r="A71" s="112" t="s">
        <v>16</v>
      </c>
      <c r="B71" s="113"/>
      <c r="C71" s="114"/>
      <c r="D71" s="2"/>
      <c r="E71" s="13"/>
      <c r="F71" s="13"/>
      <c r="G71" s="7"/>
    </row>
    <row r="72" spans="1:7" ht="24">
      <c r="A72" s="60" t="s">
        <v>23</v>
      </c>
      <c r="B72" s="2"/>
      <c r="C72" s="10"/>
      <c r="D72" s="2"/>
      <c r="E72" s="13"/>
      <c r="F72" s="13"/>
      <c r="G72" s="7"/>
    </row>
    <row r="73" spans="1:7" ht="24">
      <c r="A73" s="8"/>
      <c r="B73" s="47" t="s">
        <v>27</v>
      </c>
      <c r="C73" s="48"/>
      <c r="D73" s="47"/>
      <c r="E73" s="49"/>
      <c r="F73" s="49"/>
      <c r="G73" s="50"/>
    </row>
    <row r="74" spans="1:10" ht="24">
      <c r="A74" s="8"/>
      <c r="B74" s="51"/>
      <c r="C74" s="52" t="s">
        <v>73</v>
      </c>
      <c r="D74" s="51"/>
      <c r="E74" s="53">
        <v>20000</v>
      </c>
      <c r="F74" s="49">
        <f>H74+I74+J74</f>
        <v>14000</v>
      </c>
      <c r="G74" s="54">
        <f>SUM(E74-F74)</f>
        <v>6000</v>
      </c>
      <c r="H74" s="96">
        <v>0</v>
      </c>
      <c r="I74" s="96">
        <v>14000</v>
      </c>
      <c r="J74" s="96">
        <v>0</v>
      </c>
    </row>
    <row r="75" spans="1:10" ht="24">
      <c r="A75" s="8"/>
      <c r="B75" s="55"/>
      <c r="C75" s="56" t="s">
        <v>74</v>
      </c>
      <c r="D75" s="55"/>
      <c r="E75" s="57">
        <v>50000</v>
      </c>
      <c r="F75" s="49">
        <f>H75+I75+J75</f>
        <v>0</v>
      </c>
      <c r="G75" s="58">
        <f>SUM(E75-F75)</f>
        <v>50000</v>
      </c>
      <c r="H75" s="97">
        <v>0</v>
      </c>
      <c r="I75" s="97">
        <v>0</v>
      </c>
      <c r="J75" s="97">
        <v>0</v>
      </c>
    </row>
    <row r="76" spans="1:10" ht="24">
      <c r="A76" s="11"/>
      <c r="B76" s="110" t="s">
        <v>55</v>
      </c>
      <c r="C76" s="111"/>
      <c r="D76" s="4"/>
      <c r="E76" s="14">
        <f>SUM(E73:E75)</f>
        <v>70000</v>
      </c>
      <c r="F76" s="14">
        <f>SUM(F73:F75)</f>
        <v>14000</v>
      </c>
      <c r="G76" s="14">
        <f>SUM(G73:G75)</f>
        <v>56000</v>
      </c>
      <c r="H76" s="98">
        <f>SUM(H73:H75)</f>
        <v>0</v>
      </c>
      <c r="I76" s="98">
        <f>SUM(I73:I75)</f>
        <v>14000</v>
      </c>
      <c r="J76" s="98">
        <f>SUM(J73:J75)</f>
        <v>0</v>
      </c>
    </row>
    <row r="77" spans="1:10" ht="24.75" thickBot="1">
      <c r="A77" s="126" t="s">
        <v>57</v>
      </c>
      <c r="B77" s="127"/>
      <c r="C77" s="128"/>
      <c r="D77" s="21"/>
      <c r="E77" s="25">
        <f>SUM(E76)</f>
        <v>70000</v>
      </c>
      <c r="F77" s="25">
        <f>SUM(F76)</f>
        <v>14000</v>
      </c>
      <c r="G77" s="25">
        <f>SUM(G76)</f>
        <v>56000</v>
      </c>
      <c r="H77" s="102">
        <f>SUM(H76)</f>
        <v>0</v>
      </c>
      <c r="I77" s="102">
        <f>SUM(I76)</f>
        <v>14000</v>
      </c>
      <c r="J77" s="102">
        <f>SUM(J76)</f>
        <v>0</v>
      </c>
    </row>
    <row r="78" spans="1:7" ht="24.75" thickTop="1">
      <c r="A78" s="30"/>
      <c r="B78" s="30"/>
      <c r="C78" s="30"/>
      <c r="D78" s="31"/>
      <c r="E78" s="44"/>
      <c r="F78" s="44"/>
      <c r="G78" s="44"/>
    </row>
    <row r="79" spans="1:7" ht="24">
      <c r="A79" s="130" t="s">
        <v>78</v>
      </c>
      <c r="B79" s="130"/>
      <c r="C79" s="130"/>
      <c r="D79" s="130"/>
      <c r="E79" s="130"/>
      <c r="F79" s="130"/>
      <c r="G79" s="130"/>
    </row>
    <row r="80" spans="1:10" ht="24">
      <c r="A80" s="109" t="s">
        <v>61</v>
      </c>
      <c r="B80" s="110"/>
      <c r="C80" s="111"/>
      <c r="D80" s="85" t="s">
        <v>45</v>
      </c>
      <c r="E80" s="16" t="s">
        <v>46</v>
      </c>
      <c r="F80" s="16" t="s">
        <v>180</v>
      </c>
      <c r="G80" s="17" t="s">
        <v>47</v>
      </c>
      <c r="H80" s="94" t="s">
        <v>181</v>
      </c>
      <c r="I80" s="94" t="s">
        <v>182</v>
      </c>
      <c r="J80" s="94" t="s">
        <v>183</v>
      </c>
    </row>
    <row r="81" spans="1:7" ht="24">
      <c r="A81" s="112" t="s">
        <v>16</v>
      </c>
      <c r="B81" s="113"/>
      <c r="C81" s="114"/>
      <c r="D81" s="2"/>
      <c r="E81" s="13"/>
      <c r="F81" s="13"/>
      <c r="G81" s="7"/>
    </row>
    <row r="82" spans="1:7" ht="24">
      <c r="A82" s="60" t="s">
        <v>23</v>
      </c>
      <c r="B82" s="2"/>
      <c r="C82" s="10"/>
      <c r="D82" s="2"/>
      <c r="E82" s="13"/>
      <c r="F82" s="13"/>
      <c r="G82" s="7"/>
    </row>
    <row r="83" spans="1:7" ht="24">
      <c r="A83" s="8"/>
      <c r="B83" s="47" t="s">
        <v>27</v>
      </c>
      <c r="C83" s="48"/>
      <c r="D83" s="47"/>
      <c r="E83" s="49"/>
      <c r="F83" s="49"/>
      <c r="G83" s="50"/>
    </row>
    <row r="84" spans="1:10" ht="24">
      <c r="A84" s="8"/>
      <c r="B84" s="55"/>
      <c r="C84" s="56" t="s">
        <v>76</v>
      </c>
      <c r="D84" s="55"/>
      <c r="E84" s="57">
        <v>50000</v>
      </c>
      <c r="F84" s="49">
        <f>H84+I84+J84</f>
        <v>0</v>
      </c>
      <c r="G84" s="58">
        <f>SUM(E84-F84)</f>
        <v>50000</v>
      </c>
      <c r="H84" s="97">
        <v>0</v>
      </c>
      <c r="I84" s="97">
        <v>0</v>
      </c>
      <c r="J84" s="97">
        <v>0</v>
      </c>
    </row>
    <row r="85" spans="1:10" ht="24">
      <c r="A85" s="11"/>
      <c r="B85" s="110" t="s">
        <v>55</v>
      </c>
      <c r="C85" s="111"/>
      <c r="D85" s="4"/>
      <c r="E85" s="14">
        <f>SUM(E83:E84)</f>
        <v>50000</v>
      </c>
      <c r="F85" s="14">
        <f>SUM(F83:F84)</f>
        <v>0</v>
      </c>
      <c r="G85" s="14">
        <f>SUM(G83:G84)</f>
        <v>50000</v>
      </c>
      <c r="H85" s="98">
        <f>SUM(H83:H84)</f>
        <v>0</v>
      </c>
      <c r="I85" s="98">
        <f>SUM(I83:I84)</f>
        <v>0</v>
      </c>
      <c r="J85" s="98">
        <f>SUM(J83:J84)</f>
        <v>0</v>
      </c>
    </row>
    <row r="86" spans="1:10" ht="24.75" thickBot="1">
      <c r="A86" s="126" t="s">
        <v>57</v>
      </c>
      <c r="B86" s="127"/>
      <c r="C86" s="128"/>
      <c r="D86" s="21"/>
      <c r="E86" s="25">
        <f>SUM(E85)</f>
        <v>50000</v>
      </c>
      <c r="F86" s="25">
        <f>SUM(F85)</f>
        <v>0</v>
      </c>
      <c r="G86" s="25">
        <f>SUM(G85)</f>
        <v>50000</v>
      </c>
      <c r="H86" s="102">
        <f>SUM(H85)</f>
        <v>0</v>
      </c>
      <c r="I86" s="102">
        <f>SUM(I85)</f>
        <v>0</v>
      </c>
      <c r="J86" s="102">
        <f>SUM(J85)</f>
        <v>0</v>
      </c>
    </row>
    <row r="87" spans="1:10" s="82" customFormat="1" ht="24.75" thickTop="1">
      <c r="A87" s="79"/>
      <c r="B87" s="79"/>
      <c r="C87" s="79"/>
      <c r="D87" s="80"/>
      <c r="E87" s="81"/>
      <c r="F87" s="81"/>
      <c r="G87" s="81"/>
      <c r="H87" s="90"/>
      <c r="I87" s="90"/>
      <c r="J87" s="90"/>
    </row>
    <row r="88" spans="1:7" ht="24">
      <c r="A88" s="129" t="s">
        <v>77</v>
      </c>
      <c r="B88" s="129"/>
      <c r="C88" s="129"/>
      <c r="D88" s="129"/>
      <c r="E88" s="129"/>
      <c r="F88" s="129"/>
      <c r="G88" s="129"/>
    </row>
    <row r="89" spans="1:7" ht="24">
      <c r="A89" s="106" t="s">
        <v>79</v>
      </c>
      <c r="B89" s="107"/>
      <c r="C89" s="107"/>
      <c r="D89" s="107"/>
      <c r="E89" s="107"/>
      <c r="F89" s="107"/>
      <c r="G89" s="108"/>
    </row>
    <row r="90" spans="1:10" ht="24">
      <c r="A90" s="109" t="s">
        <v>61</v>
      </c>
      <c r="B90" s="110"/>
      <c r="C90" s="111"/>
      <c r="D90" s="85" t="s">
        <v>45</v>
      </c>
      <c r="E90" s="16" t="s">
        <v>46</v>
      </c>
      <c r="F90" s="16" t="s">
        <v>180</v>
      </c>
      <c r="G90" s="17" t="s">
        <v>47</v>
      </c>
      <c r="H90" s="94" t="s">
        <v>181</v>
      </c>
      <c r="I90" s="94" t="s">
        <v>182</v>
      </c>
      <c r="J90" s="94" t="s">
        <v>183</v>
      </c>
    </row>
    <row r="91" spans="1:7" ht="24">
      <c r="A91" s="112" t="s">
        <v>80</v>
      </c>
      <c r="B91" s="113"/>
      <c r="C91" s="114"/>
      <c r="D91" s="2"/>
      <c r="E91" s="13"/>
      <c r="F91" s="13"/>
      <c r="G91" s="7"/>
    </row>
    <row r="92" spans="1:7" ht="24">
      <c r="A92" s="60" t="s">
        <v>81</v>
      </c>
      <c r="B92" s="2"/>
      <c r="C92" s="10"/>
      <c r="D92" s="2"/>
      <c r="E92" s="13"/>
      <c r="F92" s="13"/>
      <c r="G92" s="7"/>
    </row>
    <row r="93" spans="1:7" ht="24">
      <c r="A93" s="8"/>
      <c r="B93" s="47" t="s">
        <v>82</v>
      </c>
      <c r="C93" s="48"/>
      <c r="D93" s="47"/>
      <c r="E93" s="49"/>
      <c r="F93" s="49"/>
      <c r="G93" s="50"/>
    </row>
    <row r="94" spans="1:10" ht="24">
      <c r="A94" s="8"/>
      <c r="B94" s="55"/>
      <c r="C94" s="56" t="s">
        <v>83</v>
      </c>
      <c r="D94" s="55"/>
      <c r="E94" s="57">
        <v>5000</v>
      </c>
      <c r="F94" s="49">
        <f>H94+I94+J94</f>
        <v>5000</v>
      </c>
      <c r="G94" s="58">
        <f>SUM(E94-F94)</f>
        <v>0</v>
      </c>
      <c r="H94" s="97">
        <v>0</v>
      </c>
      <c r="I94" s="97">
        <v>5000</v>
      </c>
      <c r="J94" s="97">
        <v>0</v>
      </c>
    </row>
    <row r="95" spans="1:10" ht="24">
      <c r="A95" s="11"/>
      <c r="B95" s="110" t="s">
        <v>84</v>
      </c>
      <c r="C95" s="111"/>
      <c r="D95" s="4"/>
      <c r="E95" s="14">
        <f>SUM(E93:E94)</f>
        <v>5000</v>
      </c>
      <c r="F95" s="14">
        <f>SUM(F93:F94)</f>
        <v>5000</v>
      </c>
      <c r="G95" s="14">
        <f>SUM(G93:G94)</f>
        <v>0</v>
      </c>
      <c r="H95" s="98">
        <f>SUM(H93:H94)</f>
        <v>0</v>
      </c>
      <c r="I95" s="98">
        <f>SUM(I93:I94)</f>
        <v>5000</v>
      </c>
      <c r="J95" s="98">
        <f>SUM(J93:J94)</f>
        <v>0</v>
      </c>
    </row>
    <row r="96" spans="1:10" ht="24.75" thickBot="1">
      <c r="A96" s="126" t="s">
        <v>85</v>
      </c>
      <c r="B96" s="127"/>
      <c r="C96" s="128"/>
      <c r="D96" s="21"/>
      <c r="E96" s="25">
        <f>SUM(E95)</f>
        <v>5000</v>
      </c>
      <c r="F96" s="25">
        <f>SUM(F95)</f>
        <v>5000</v>
      </c>
      <c r="G96" s="25">
        <f>SUM(G95)</f>
        <v>0</v>
      </c>
      <c r="H96" s="102">
        <f>SUM(H95)</f>
        <v>0</v>
      </c>
      <c r="I96" s="102">
        <f>SUM(I95)</f>
        <v>5000</v>
      </c>
      <c r="J96" s="102">
        <f>SUM(J95)</f>
        <v>0</v>
      </c>
    </row>
    <row r="97" ht="24.75" thickTop="1"/>
    <row r="98" spans="1:7" ht="24">
      <c r="A98" s="129" t="s">
        <v>86</v>
      </c>
      <c r="B98" s="129"/>
      <c r="C98" s="129"/>
      <c r="D98" s="129"/>
      <c r="E98" s="129"/>
      <c r="F98" s="129"/>
      <c r="G98" s="129"/>
    </row>
    <row r="99" spans="1:7" ht="24">
      <c r="A99" s="106" t="s">
        <v>90</v>
      </c>
      <c r="B99" s="107"/>
      <c r="C99" s="107"/>
      <c r="D99" s="107"/>
      <c r="E99" s="107"/>
      <c r="F99" s="107"/>
      <c r="G99" s="108"/>
    </row>
    <row r="100" spans="1:10" ht="24">
      <c r="A100" s="109" t="s">
        <v>61</v>
      </c>
      <c r="B100" s="110"/>
      <c r="C100" s="111"/>
      <c r="D100" s="85" t="s">
        <v>45</v>
      </c>
      <c r="E100" s="16" t="s">
        <v>46</v>
      </c>
      <c r="F100" s="16" t="s">
        <v>180</v>
      </c>
      <c r="G100" s="17" t="s">
        <v>47</v>
      </c>
      <c r="H100" s="94" t="s">
        <v>181</v>
      </c>
      <c r="I100" s="94" t="s">
        <v>182</v>
      </c>
      <c r="J100" s="94" t="s">
        <v>183</v>
      </c>
    </row>
    <row r="101" spans="1:7" ht="24">
      <c r="A101" s="112" t="s">
        <v>87</v>
      </c>
      <c r="B101" s="113"/>
      <c r="C101" s="114"/>
      <c r="D101" s="2"/>
      <c r="E101" s="13"/>
      <c r="F101" s="13"/>
      <c r="G101" s="7"/>
    </row>
    <row r="102" spans="1:7" ht="24">
      <c r="A102" s="60" t="s">
        <v>23</v>
      </c>
      <c r="B102" s="2"/>
      <c r="C102" s="10"/>
      <c r="D102" s="2"/>
      <c r="E102" s="13"/>
      <c r="F102" s="13"/>
      <c r="G102" s="7"/>
    </row>
    <row r="103" spans="1:7" ht="24">
      <c r="A103" s="8"/>
      <c r="B103" s="47" t="s">
        <v>27</v>
      </c>
      <c r="C103" s="48"/>
      <c r="D103" s="47"/>
      <c r="E103" s="49"/>
      <c r="F103" s="49"/>
      <c r="G103" s="50"/>
    </row>
    <row r="104" spans="1:10" ht="24">
      <c r="A104" s="8"/>
      <c r="B104" s="51"/>
      <c r="C104" s="52" t="s">
        <v>88</v>
      </c>
      <c r="D104" s="51"/>
      <c r="E104" s="53">
        <v>50000</v>
      </c>
      <c r="F104" s="49">
        <f>H104+I104+J104</f>
        <v>42000</v>
      </c>
      <c r="G104" s="54">
        <f>SUM(E104-F104)</f>
        <v>8000</v>
      </c>
      <c r="H104" s="96">
        <v>0</v>
      </c>
      <c r="I104" s="96">
        <v>42000</v>
      </c>
      <c r="J104" s="96">
        <v>0</v>
      </c>
    </row>
    <row r="105" spans="1:10" ht="24">
      <c r="A105" s="8"/>
      <c r="B105" s="55"/>
      <c r="C105" s="56" t="s">
        <v>89</v>
      </c>
      <c r="D105" s="55"/>
      <c r="E105" s="57">
        <v>30000</v>
      </c>
      <c r="F105" s="49">
        <f>H105+I105+J105</f>
        <v>0</v>
      </c>
      <c r="G105" s="58">
        <f>SUM(E105-F105)</f>
        <v>30000</v>
      </c>
      <c r="H105" s="97">
        <v>0</v>
      </c>
      <c r="I105" s="97">
        <v>0</v>
      </c>
      <c r="J105" s="97">
        <v>0</v>
      </c>
    </row>
    <row r="106" spans="1:10" ht="24">
      <c r="A106" s="11"/>
      <c r="B106" s="110" t="s">
        <v>55</v>
      </c>
      <c r="C106" s="111"/>
      <c r="D106" s="4"/>
      <c r="E106" s="14">
        <f>SUM(E103:E105)</f>
        <v>80000</v>
      </c>
      <c r="F106" s="14">
        <f>SUM(F103:F105)</f>
        <v>42000</v>
      </c>
      <c r="G106" s="14">
        <f>SUM(G103:G105)</f>
        <v>38000</v>
      </c>
      <c r="H106" s="98">
        <f>SUM(H103:H105)</f>
        <v>0</v>
      </c>
      <c r="I106" s="98">
        <f>SUM(I103:I105)</f>
        <v>42000</v>
      </c>
      <c r="J106" s="98">
        <f>SUM(J103:J105)</f>
        <v>0</v>
      </c>
    </row>
    <row r="107" spans="1:10" ht="24.75" thickBot="1">
      <c r="A107" s="126" t="s">
        <v>57</v>
      </c>
      <c r="B107" s="127"/>
      <c r="C107" s="128"/>
      <c r="D107" s="21"/>
      <c r="E107" s="25">
        <f>SUM(E106)</f>
        <v>80000</v>
      </c>
      <c r="F107" s="25">
        <f>SUM(F106)</f>
        <v>42000</v>
      </c>
      <c r="G107" s="25">
        <f>SUM(G106)</f>
        <v>38000</v>
      </c>
      <c r="H107" s="102">
        <f>SUM(H106)</f>
        <v>0</v>
      </c>
      <c r="I107" s="102">
        <f>SUM(I106)</f>
        <v>42000</v>
      </c>
      <c r="J107" s="102">
        <f>SUM(J106)</f>
        <v>0</v>
      </c>
    </row>
    <row r="108" spans="1:8" ht="24.75" thickTop="1">
      <c r="A108" s="30"/>
      <c r="B108" s="30"/>
      <c r="C108" s="30"/>
      <c r="D108" s="31"/>
      <c r="E108" s="44"/>
      <c r="F108" s="44"/>
      <c r="G108" s="44"/>
      <c r="H108" s="92"/>
    </row>
    <row r="109" spans="1:7" ht="24">
      <c r="A109" s="131" t="s">
        <v>91</v>
      </c>
      <c r="B109" s="132"/>
      <c r="C109" s="132"/>
      <c r="D109" s="132"/>
      <c r="E109" s="132"/>
      <c r="F109" s="132"/>
      <c r="G109" s="133"/>
    </row>
    <row r="110" spans="1:10" ht="24">
      <c r="A110" s="109" t="s">
        <v>61</v>
      </c>
      <c r="B110" s="110"/>
      <c r="C110" s="111"/>
      <c r="D110" s="85" t="s">
        <v>45</v>
      </c>
      <c r="E110" s="16" t="s">
        <v>46</v>
      </c>
      <c r="F110" s="16" t="s">
        <v>180</v>
      </c>
      <c r="G110" s="17" t="s">
        <v>47</v>
      </c>
      <c r="H110" s="94" t="s">
        <v>181</v>
      </c>
      <c r="I110" s="94" t="s">
        <v>182</v>
      </c>
      <c r="J110" s="94" t="s">
        <v>183</v>
      </c>
    </row>
    <row r="111" spans="1:7" ht="24">
      <c r="A111" s="112" t="s">
        <v>80</v>
      </c>
      <c r="B111" s="113"/>
      <c r="C111" s="114"/>
      <c r="D111" s="2"/>
      <c r="E111" s="13"/>
      <c r="F111" s="13"/>
      <c r="G111" s="7"/>
    </row>
    <row r="112" spans="1:7" ht="24">
      <c r="A112" s="60" t="s">
        <v>81</v>
      </c>
      <c r="B112" s="2"/>
      <c r="C112" s="10"/>
      <c r="D112" s="2"/>
      <c r="E112" s="13"/>
      <c r="F112" s="13"/>
      <c r="G112" s="7"/>
    </row>
    <row r="113" spans="1:7" ht="24">
      <c r="A113" s="8"/>
      <c r="B113" s="47" t="s">
        <v>82</v>
      </c>
      <c r="C113" s="48"/>
      <c r="D113" s="47"/>
      <c r="E113" s="49"/>
      <c r="F113" s="49"/>
      <c r="G113" s="50"/>
    </row>
    <row r="114" spans="1:10" ht="24">
      <c r="A114" s="8"/>
      <c r="B114" s="55"/>
      <c r="C114" s="56" t="s">
        <v>92</v>
      </c>
      <c r="D114" s="55"/>
      <c r="E114" s="57">
        <v>80000</v>
      </c>
      <c r="F114" s="49">
        <f>H114+I114+J114</f>
        <v>0</v>
      </c>
      <c r="G114" s="58">
        <f>SUM(E114-F114)</f>
        <v>80000</v>
      </c>
      <c r="H114" s="97">
        <v>0</v>
      </c>
      <c r="I114" s="97">
        <v>0</v>
      </c>
      <c r="J114" s="97">
        <v>0</v>
      </c>
    </row>
    <row r="115" spans="1:10" ht="24">
      <c r="A115" s="11"/>
      <c r="B115" s="110" t="s">
        <v>84</v>
      </c>
      <c r="C115" s="111"/>
      <c r="D115" s="4"/>
      <c r="E115" s="14">
        <f>SUM(E113:E114)</f>
        <v>80000</v>
      </c>
      <c r="F115" s="14">
        <f>SUM(F113:F114)</f>
        <v>0</v>
      </c>
      <c r="G115" s="14">
        <f>SUM(G113:G114)</f>
        <v>80000</v>
      </c>
      <c r="H115" s="98">
        <f>SUM(H113:H114)</f>
        <v>0</v>
      </c>
      <c r="I115" s="98">
        <f>SUM(I113:I114)</f>
        <v>0</v>
      </c>
      <c r="J115" s="98">
        <f>SUM(J113:J114)</f>
        <v>0</v>
      </c>
    </row>
    <row r="116" spans="1:10" ht="24.75" thickBot="1">
      <c r="A116" s="126" t="s">
        <v>85</v>
      </c>
      <c r="B116" s="127"/>
      <c r="C116" s="128"/>
      <c r="D116" s="21"/>
      <c r="E116" s="25">
        <f>SUM(E115)</f>
        <v>80000</v>
      </c>
      <c r="F116" s="25">
        <f>SUM(F115)</f>
        <v>0</v>
      </c>
      <c r="G116" s="25">
        <f>SUM(G115)</f>
        <v>80000</v>
      </c>
      <c r="H116" s="102">
        <f>SUM(H115)</f>
        <v>0</v>
      </c>
      <c r="I116" s="102">
        <f>SUM(I115)</f>
        <v>0</v>
      </c>
      <c r="J116" s="102">
        <f>SUM(J115)</f>
        <v>0</v>
      </c>
    </row>
    <row r="117" ht="24.75" thickTop="1"/>
    <row r="118" spans="1:7" ht="24">
      <c r="A118" s="129" t="s">
        <v>93</v>
      </c>
      <c r="B118" s="129"/>
      <c r="C118" s="129"/>
      <c r="D118" s="129"/>
      <c r="E118" s="129"/>
      <c r="F118" s="129"/>
      <c r="G118" s="129"/>
    </row>
    <row r="119" spans="1:7" ht="24">
      <c r="A119" s="106" t="s">
        <v>96</v>
      </c>
      <c r="B119" s="107"/>
      <c r="C119" s="107"/>
      <c r="D119" s="107"/>
      <c r="E119" s="107"/>
      <c r="F119" s="107"/>
      <c r="G119" s="108"/>
    </row>
    <row r="120" spans="1:10" ht="24">
      <c r="A120" s="109" t="s">
        <v>61</v>
      </c>
      <c r="B120" s="110"/>
      <c r="C120" s="111"/>
      <c r="D120" s="85" t="s">
        <v>45</v>
      </c>
      <c r="E120" s="16" t="s">
        <v>46</v>
      </c>
      <c r="F120" s="16" t="s">
        <v>180</v>
      </c>
      <c r="G120" s="17" t="s">
        <v>47</v>
      </c>
      <c r="H120" s="94" t="s">
        <v>181</v>
      </c>
      <c r="I120" s="94" t="s">
        <v>182</v>
      </c>
      <c r="J120" s="94" t="s">
        <v>183</v>
      </c>
    </row>
    <row r="121" spans="1:7" ht="24">
      <c r="A121" s="112" t="s">
        <v>87</v>
      </c>
      <c r="B121" s="113"/>
      <c r="C121" s="114"/>
      <c r="D121" s="2"/>
      <c r="E121" s="13"/>
      <c r="F121" s="13"/>
      <c r="G121" s="7"/>
    </row>
    <row r="122" spans="1:7" ht="24">
      <c r="A122" s="60" t="s">
        <v>23</v>
      </c>
      <c r="B122" s="2"/>
      <c r="C122" s="10"/>
      <c r="D122" s="2"/>
      <c r="E122" s="13"/>
      <c r="F122" s="13"/>
      <c r="G122" s="7"/>
    </row>
    <row r="123" spans="1:7" ht="24">
      <c r="A123" s="8"/>
      <c r="B123" s="47" t="s">
        <v>27</v>
      </c>
      <c r="C123" s="48"/>
      <c r="D123" s="47"/>
      <c r="E123" s="49"/>
      <c r="F123" s="49"/>
      <c r="G123" s="50"/>
    </row>
    <row r="124" spans="1:10" ht="24">
      <c r="A124" s="8"/>
      <c r="B124" s="51"/>
      <c r="C124" s="52" t="s">
        <v>94</v>
      </c>
      <c r="D124" s="51"/>
      <c r="E124" s="53">
        <v>100000</v>
      </c>
      <c r="F124" s="49">
        <f>H124+I124+J124</f>
        <v>0</v>
      </c>
      <c r="G124" s="54">
        <f>SUM(E124-F124)</f>
        <v>100000</v>
      </c>
      <c r="H124" s="96">
        <v>0</v>
      </c>
      <c r="I124" s="96">
        <v>0</v>
      </c>
      <c r="J124" s="96">
        <v>0</v>
      </c>
    </row>
    <row r="125" spans="1:10" ht="24">
      <c r="A125" s="8"/>
      <c r="B125" s="55"/>
      <c r="C125" s="56" t="s">
        <v>95</v>
      </c>
      <c r="D125" s="55"/>
      <c r="E125" s="57">
        <v>20000</v>
      </c>
      <c r="F125" s="49">
        <f>H125+I125+J125</f>
        <v>0</v>
      </c>
      <c r="G125" s="58">
        <f>SUM(E125-F125)</f>
        <v>20000</v>
      </c>
      <c r="H125" s="97">
        <v>0</v>
      </c>
      <c r="I125" s="97">
        <v>0</v>
      </c>
      <c r="J125" s="97">
        <v>0</v>
      </c>
    </row>
    <row r="126" spans="1:10" ht="24">
      <c r="A126" s="11"/>
      <c r="B126" s="110" t="s">
        <v>55</v>
      </c>
      <c r="C126" s="111"/>
      <c r="D126" s="4"/>
      <c r="E126" s="14">
        <f>SUM(E123:E125)</f>
        <v>120000</v>
      </c>
      <c r="F126" s="14">
        <f>SUM(F123:F125)</f>
        <v>0</v>
      </c>
      <c r="G126" s="14">
        <f>SUM(G123:G125)</f>
        <v>120000</v>
      </c>
      <c r="H126" s="98">
        <f>SUM(H123:H125)</f>
        <v>0</v>
      </c>
      <c r="I126" s="98">
        <f>SUM(I123:I125)</f>
        <v>0</v>
      </c>
      <c r="J126" s="98">
        <f>SUM(J123:J125)</f>
        <v>0</v>
      </c>
    </row>
    <row r="127" spans="1:10" ht="24.75" thickBot="1">
      <c r="A127" s="126" t="s">
        <v>57</v>
      </c>
      <c r="B127" s="127"/>
      <c r="C127" s="128"/>
      <c r="D127" s="21"/>
      <c r="E127" s="25">
        <f>SUM(E126)</f>
        <v>120000</v>
      </c>
      <c r="F127" s="25">
        <f>SUM(F126)</f>
        <v>0</v>
      </c>
      <c r="G127" s="25">
        <f>SUM(G126)</f>
        <v>120000</v>
      </c>
      <c r="H127" s="103">
        <f>SUM(H126)</f>
        <v>0</v>
      </c>
      <c r="I127" s="102">
        <f>SUM(I126)</f>
        <v>0</v>
      </c>
      <c r="J127" s="102">
        <f>SUM(J126)</f>
        <v>0</v>
      </c>
    </row>
    <row r="128" spans="1:10" s="82" customFormat="1" ht="24.75" thickTop="1">
      <c r="A128" s="79"/>
      <c r="B128" s="79"/>
      <c r="C128" s="79"/>
      <c r="D128" s="80"/>
      <c r="E128" s="81"/>
      <c r="F128" s="81"/>
      <c r="G128" s="81"/>
      <c r="H128" s="90"/>
      <c r="I128" s="90"/>
      <c r="J128" s="90"/>
    </row>
    <row r="129" spans="1:10" s="82" customFormat="1" ht="24">
      <c r="A129" s="79"/>
      <c r="B129" s="79"/>
      <c r="C129" s="79"/>
      <c r="D129" s="80"/>
      <c r="E129" s="81"/>
      <c r="F129" s="81"/>
      <c r="G129" s="81"/>
      <c r="H129" s="90"/>
      <c r="I129" s="90"/>
      <c r="J129" s="90"/>
    </row>
    <row r="130" spans="1:7" ht="24">
      <c r="A130" s="134" t="s">
        <v>97</v>
      </c>
      <c r="B130" s="130"/>
      <c r="C130" s="130"/>
      <c r="D130" s="130"/>
      <c r="E130" s="130"/>
      <c r="F130" s="130"/>
      <c r="G130" s="135"/>
    </row>
    <row r="131" spans="1:10" ht="24">
      <c r="A131" s="109" t="s">
        <v>61</v>
      </c>
      <c r="B131" s="110"/>
      <c r="C131" s="111"/>
      <c r="D131" s="85" t="s">
        <v>45</v>
      </c>
      <c r="E131" s="16" t="s">
        <v>46</v>
      </c>
      <c r="F131" s="16" t="s">
        <v>180</v>
      </c>
      <c r="G131" s="17" t="s">
        <v>47</v>
      </c>
      <c r="H131" s="94" t="s">
        <v>181</v>
      </c>
      <c r="I131" s="94" t="s">
        <v>182</v>
      </c>
      <c r="J131" s="94" t="s">
        <v>183</v>
      </c>
    </row>
    <row r="132" spans="1:7" ht="24">
      <c r="A132" s="112" t="s">
        <v>87</v>
      </c>
      <c r="B132" s="113"/>
      <c r="C132" s="114"/>
      <c r="D132" s="2"/>
      <c r="E132" s="13"/>
      <c r="F132" s="13"/>
      <c r="G132" s="7"/>
    </row>
    <row r="133" spans="1:7" ht="24">
      <c r="A133" s="60" t="s">
        <v>23</v>
      </c>
      <c r="B133" s="2"/>
      <c r="C133" s="10"/>
      <c r="D133" s="2"/>
      <c r="E133" s="13"/>
      <c r="F133" s="13"/>
      <c r="G133" s="7"/>
    </row>
    <row r="134" spans="1:7" ht="24">
      <c r="A134" s="8"/>
      <c r="B134" s="47" t="s">
        <v>27</v>
      </c>
      <c r="C134" s="48"/>
      <c r="D134" s="47"/>
      <c r="E134" s="49"/>
      <c r="F134" s="49"/>
      <c r="G134" s="50"/>
    </row>
    <row r="135" spans="1:10" ht="24">
      <c r="A135" s="8"/>
      <c r="B135" s="51"/>
      <c r="C135" s="52" t="s">
        <v>98</v>
      </c>
      <c r="D135" s="51"/>
      <c r="E135" s="53">
        <v>300000</v>
      </c>
      <c r="F135" s="49">
        <f aca="true" t="shared" si="6" ref="F135:F140">H135+I135+J135</f>
        <v>0</v>
      </c>
      <c r="G135" s="54">
        <f aca="true" t="shared" si="7" ref="G135:G140">SUM(E135-F135)</f>
        <v>300000</v>
      </c>
      <c r="H135" s="96">
        <v>0</v>
      </c>
      <c r="I135" s="96">
        <v>0</v>
      </c>
      <c r="J135" s="96">
        <v>0</v>
      </c>
    </row>
    <row r="136" spans="1:10" ht="24">
      <c r="A136" s="8"/>
      <c r="B136" s="51"/>
      <c r="C136" s="52" t="s">
        <v>99</v>
      </c>
      <c r="D136" s="51"/>
      <c r="E136" s="53">
        <v>20000</v>
      </c>
      <c r="F136" s="49">
        <f t="shared" si="6"/>
        <v>0</v>
      </c>
      <c r="G136" s="54">
        <f t="shared" si="7"/>
        <v>20000</v>
      </c>
      <c r="H136" s="96">
        <v>0</v>
      </c>
      <c r="I136" s="96">
        <v>0</v>
      </c>
      <c r="J136" s="96">
        <v>0</v>
      </c>
    </row>
    <row r="137" spans="1:10" ht="24">
      <c r="A137" s="8"/>
      <c r="B137" s="51"/>
      <c r="C137" s="52" t="s">
        <v>100</v>
      </c>
      <c r="D137" s="51"/>
      <c r="E137" s="53">
        <v>10000</v>
      </c>
      <c r="F137" s="49">
        <f t="shared" si="6"/>
        <v>0</v>
      </c>
      <c r="G137" s="54">
        <f t="shared" si="7"/>
        <v>10000</v>
      </c>
      <c r="H137" s="96">
        <v>0</v>
      </c>
      <c r="I137" s="96">
        <v>0</v>
      </c>
      <c r="J137" s="96">
        <v>0</v>
      </c>
    </row>
    <row r="138" spans="1:10" ht="24">
      <c r="A138" s="8"/>
      <c r="B138" s="51"/>
      <c r="C138" s="52" t="s">
        <v>101</v>
      </c>
      <c r="D138" s="51"/>
      <c r="E138" s="53">
        <v>15000</v>
      </c>
      <c r="F138" s="49">
        <f t="shared" si="6"/>
        <v>0</v>
      </c>
      <c r="G138" s="54">
        <f t="shared" si="7"/>
        <v>15000</v>
      </c>
      <c r="H138" s="96">
        <v>0</v>
      </c>
      <c r="I138" s="96">
        <v>0</v>
      </c>
      <c r="J138" s="96">
        <v>0</v>
      </c>
    </row>
    <row r="139" spans="1:10" ht="24">
      <c r="A139" s="8"/>
      <c r="B139" s="51"/>
      <c r="C139" s="52" t="s">
        <v>103</v>
      </c>
      <c r="D139" s="51"/>
      <c r="E139" s="53">
        <v>20000</v>
      </c>
      <c r="F139" s="49">
        <f t="shared" si="6"/>
        <v>0</v>
      </c>
      <c r="G139" s="54">
        <f t="shared" si="7"/>
        <v>20000</v>
      </c>
      <c r="H139" s="96">
        <v>0</v>
      </c>
      <c r="I139" s="96">
        <v>0</v>
      </c>
      <c r="J139" s="96">
        <v>0</v>
      </c>
    </row>
    <row r="140" spans="1:10" ht="24">
      <c r="A140" s="8"/>
      <c r="B140" s="55"/>
      <c r="C140" s="56" t="s">
        <v>102</v>
      </c>
      <c r="D140" s="55"/>
      <c r="E140" s="57">
        <v>20000</v>
      </c>
      <c r="F140" s="49">
        <f t="shared" si="6"/>
        <v>0</v>
      </c>
      <c r="G140" s="58">
        <f t="shared" si="7"/>
        <v>20000</v>
      </c>
      <c r="H140" s="97">
        <v>0</v>
      </c>
      <c r="I140" s="97">
        <v>0</v>
      </c>
      <c r="J140" s="97">
        <v>0</v>
      </c>
    </row>
    <row r="141" spans="1:10" ht="24">
      <c r="A141" s="11"/>
      <c r="B141" s="110" t="s">
        <v>55</v>
      </c>
      <c r="C141" s="111"/>
      <c r="D141" s="4"/>
      <c r="E141" s="14">
        <f>SUM(E134:E140)</f>
        <v>385000</v>
      </c>
      <c r="F141" s="14">
        <f>SUM(F134:F140)</f>
        <v>0</v>
      </c>
      <c r="G141" s="14">
        <f>SUM(G134:G140)</f>
        <v>385000</v>
      </c>
      <c r="H141" s="98">
        <f>SUM(H134:H140)</f>
        <v>0</v>
      </c>
      <c r="I141" s="98">
        <f>SUM(I134:I140)</f>
        <v>0</v>
      </c>
      <c r="J141" s="98">
        <f>SUM(J134:J140)</f>
        <v>0</v>
      </c>
    </row>
    <row r="142" spans="1:10" ht="24.75" thickBot="1">
      <c r="A142" s="126" t="s">
        <v>57</v>
      </c>
      <c r="B142" s="127"/>
      <c r="C142" s="128"/>
      <c r="D142" s="21"/>
      <c r="E142" s="25">
        <f>SUM(E141)</f>
        <v>385000</v>
      </c>
      <c r="F142" s="25">
        <f>SUM(F141)</f>
        <v>0</v>
      </c>
      <c r="G142" s="25">
        <f>SUM(G141)</f>
        <v>385000</v>
      </c>
      <c r="H142" s="102">
        <f>SUM(H141)</f>
        <v>0</v>
      </c>
      <c r="I142" s="102">
        <f>SUM(I141)</f>
        <v>0</v>
      </c>
      <c r="J142" s="102">
        <f>SUM(J141)</f>
        <v>0</v>
      </c>
    </row>
    <row r="143" ht="24.75" thickTop="1"/>
    <row r="144" spans="1:7" ht="24">
      <c r="A144" s="105" t="s">
        <v>104</v>
      </c>
      <c r="B144" s="105"/>
      <c r="C144" s="105"/>
      <c r="D144" s="105"/>
      <c r="E144" s="105"/>
      <c r="F144" s="105"/>
      <c r="G144" s="105"/>
    </row>
    <row r="145" spans="1:7" ht="24">
      <c r="A145" s="106" t="s">
        <v>105</v>
      </c>
      <c r="B145" s="107"/>
      <c r="C145" s="107"/>
      <c r="D145" s="107"/>
      <c r="E145" s="107"/>
      <c r="F145" s="107"/>
      <c r="G145" s="108"/>
    </row>
    <row r="146" spans="1:10" ht="24">
      <c r="A146" s="109" t="s">
        <v>61</v>
      </c>
      <c r="B146" s="110"/>
      <c r="C146" s="111"/>
      <c r="D146" s="85" t="s">
        <v>45</v>
      </c>
      <c r="E146" s="16" t="s">
        <v>46</v>
      </c>
      <c r="F146" s="16" t="s">
        <v>180</v>
      </c>
      <c r="G146" s="17" t="s">
        <v>47</v>
      </c>
      <c r="H146" s="94" t="s">
        <v>181</v>
      </c>
      <c r="I146" s="94" t="s">
        <v>182</v>
      </c>
      <c r="J146" s="94" t="s">
        <v>183</v>
      </c>
    </row>
    <row r="147" spans="1:7" ht="24">
      <c r="A147" s="112" t="s">
        <v>87</v>
      </c>
      <c r="B147" s="113"/>
      <c r="C147" s="114"/>
      <c r="D147" s="2"/>
      <c r="E147" s="13"/>
      <c r="F147" s="13"/>
      <c r="G147" s="7"/>
    </row>
    <row r="148" spans="1:7" ht="24">
      <c r="A148" s="60" t="s">
        <v>23</v>
      </c>
      <c r="B148" s="2"/>
      <c r="C148" s="10"/>
      <c r="D148" s="2"/>
      <c r="E148" s="13"/>
      <c r="F148" s="13"/>
      <c r="G148" s="7"/>
    </row>
    <row r="149" spans="1:7" ht="24">
      <c r="A149" s="8"/>
      <c r="B149" s="47" t="s">
        <v>27</v>
      </c>
      <c r="C149" s="48"/>
      <c r="D149" s="47"/>
      <c r="E149" s="49"/>
      <c r="F149" s="49"/>
      <c r="G149" s="50"/>
    </row>
    <row r="150" spans="1:10" ht="24">
      <c r="A150" s="8"/>
      <c r="B150" s="51"/>
      <c r="C150" s="52" t="s">
        <v>106</v>
      </c>
      <c r="D150" s="51"/>
      <c r="E150" s="53">
        <v>30000</v>
      </c>
      <c r="F150" s="49">
        <f>H150+I150+J150</f>
        <v>0</v>
      </c>
      <c r="G150" s="54">
        <f>SUM(E150-F150)</f>
        <v>30000</v>
      </c>
      <c r="H150" s="96">
        <v>0</v>
      </c>
      <c r="I150" s="96">
        <v>0</v>
      </c>
      <c r="J150" s="96">
        <v>0</v>
      </c>
    </row>
    <row r="151" spans="1:10" ht="24">
      <c r="A151" s="8"/>
      <c r="B151" s="51"/>
      <c r="C151" s="52" t="s">
        <v>107</v>
      </c>
      <c r="D151" s="51"/>
      <c r="E151" s="53">
        <v>20000</v>
      </c>
      <c r="F151" s="49">
        <f>H151+I151+J151</f>
        <v>0</v>
      </c>
      <c r="G151" s="54">
        <f>SUM(E151-F151)</f>
        <v>20000</v>
      </c>
      <c r="H151" s="96">
        <v>0</v>
      </c>
      <c r="I151" s="96">
        <v>0</v>
      </c>
      <c r="J151" s="96">
        <v>0</v>
      </c>
    </row>
    <row r="152" spans="1:10" ht="24">
      <c r="A152" s="8"/>
      <c r="B152" s="55"/>
      <c r="C152" s="56" t="s">
        <v>108</v>
      </c>
      <c r="D152" s="55"/>
      <c r="E152" s="57">
        <v>0</v>
      </c>
      <c r="F152" s="49">
        <f>H152+I152+J152</f>
        <v>0</v>
      </c>
      <c r="G152" s="58">
        <f>SUM(E152-F152)</f>
        <v>0</v>
      </c>
      <c r="H152" s="97">
        <v>0</v>
      </c>
      <c r="I152" s="97">
        <v>0</v>
      </c>
      <c r="J152" s="97">
        <v>0</v>
      </c>
    </row>
    <row r="153" spans="1:10" ht="24">
      <c r="A153" s="11"/>
      <c r="B153" s="110" t="s">
        <v>55</v>
      </c>
      <c r="C153" s="111"/>
      <c r="D153" s="4"/>
      <c r="E153" s="14">
        <f>SUM(E149:E152)</f>
        <v>50000</v>
      </c>
      <c r="F153" s="14">
        <f>SUM(F149:F152)</f>
        <v>0</v>
      </c>
      <c r="G153" s="14">
        <f>SUM(G149:G152)</f>
        <v>50000</v>
      </c>
      <c r="H153" s="98">
        <f>SUM(H149:H152)</f>
        <v>0</v>
      </c>
      <c r="I153" s="98">
        <f>SUM(I149:I152)</f>
        <v>0</v>
      </c>
      <c r="J153" s="98">
        <f>SUM(J149:J152)</f>
        <v>0</v>
      </c>
    </row>
    <row r="154" spans="1:10" ht="24.75" thickBot="1">
      <c r="A154" s="126" t="s">
        <v>57</v>
      </c>
      <c r="B154" s="127"/>
      <c r="C154" s="128"/>
      <c r="D154" s="21"/>
      <c r="E154" s="25">
        <f>SUM(E153)</f>
        <v>50000</v>
      </c>
      <c r="F154" s="25">
        <f>SUM(F153)</f>
        <v>0</v>
      </c>
      <c r="G154" s="25">
        <f>SUM(G153)</f>
        <v>50000</v>
      </c>
      <c r="H154" s="102">
        <f>SUM(H153)</f>
        <v>0</v>
      </c>
      <c r="I154" s="102">
        <f>SUM(I153)</f>
        <v>0</v>
      </c>
      <c r="J154" s="102">
        <f>SUM(J153)</f>
        <v>0</v>
      </c>
    </row>
    <row r="155" spans="1:7" ht="24.75" thickTop="1">
      <c r="A155" s="106" t="s">
        <v>110</v>
      </c>
      <c r="B155" s="107"/>
      <c r="C155" s="107"/>
      <c r="D155" s="107"/>
      <c r="E155" s="107"/>
      <c r="F155" s="107"/>
      <c r="G155" s="108"/>
    </row>
    <row r="156" spans="1:10" ht="24">
      <c r="A156" s="109" t="s">
        <v>61</v>
      </c>
      <c r="B156" s="110"/>
      <c r="C156" s="111"/>
      <c r="D156" s="85" t="s">
        <v>45</v>
      </c>
      <c r="E156" s="16" t="s">
        <v>46</v>
      </c>
      <c r="F156" s="16" t="s">
        <v>180</v>
      </c>
      <c r="G156" s="17" t="s">
        <v>47</v>
      </c>
      <c r="H156" s="94" t="s">
        <v>181</v>
      </c>
      <c r="I156" s="94" t="s">
        <v>182</v>
      </c>
      <c r="J156" s="94" t="s">
        <v>183</v>
      </c>
    </row>
    <row r="157" spans="1:7" ht="24">
      <c r="A157" s="112" t="s">
        <v>87</v>
      </c>
      <c r="B157" s="113"/>
      <c r="C157" s="114"/>
      <c r="D157" s="2"/>
      <c r="E157" s="13"/>
      <c r="F157" s="13"/>
      <c r="G157" s="7"/>
    </row>
    <row r="158" spans="1:7" ht="24">
      <c r="A158" s="60" t="s">
        <v>23</v>
      </c>
      <c r="B158" s="2"/>
      <c r="C158" s="10"/>
      <c r="D158" s="2"/>
      <c r="E158" s="13"/>
      <c r="F158" s="13"/>
      <c r="G158" s="7"/>
    </row>
    <row r="159" spans="1:7" ht="24">
      <c r="A159" s="8"/>
      <c r="B159" s="47" t="s">
        <v>27</v>
      </c>
      <c r="C159" s="48"/>
      <c r="D159" s="47"/>
      <c r="E159" s="49"/>
      <c r="F159" s="49"/>
      <c r="G159" s="50"/>
    </row>
    <row r="160" spans="1:10" ht="24">
      <c r="A160" s="8"/>
      <c r="B160" s="55"/>
      <c r="C160" s="56" t="s">
        <v>109</v>
      </c>
      <c r="D160" s="55"/>
      <c r="E160" s="57">
        <v>20000</v>
      </c>
      <c r="F160" s="49">
        <f>H160+I160+J160</f>
        <v>0</v>
      </c>
      <c r="G160" s="58">
        <f>SUM(E160-F160)</f>
        <v>20000</v>
      </c>
      <c r="H160" s="97">
        <v>0</v>
      </c>
      <c r="I160" s="97">
        <v>0</v>
      </c>
      <c r="J160" s="97">
        <v>0</v>
      </c>
    </row>
    <row r="161" spans="1:10" ht="24">
      <c r="A161" s="11"/>
      <c r="B161" s="110" t="s">
        <v>55</v>
      </c>
      <c r="C161" s="111"/>
      <c r="D161" s="4"/>
      <c r="E161" s="14">
        <f>SUM(E159:E160)</f>
        <v>20000</v>
      </c>
      <c r="F161" s="14">
        <f>SUM(F159:F160)</f>
        <v>0</v>
      </c>
      <c r="G161" s="14">
        <f>SUM(G159:G160)</f>
        <v>20000</v>
      </c>
      <c r="H161" s="98">
        <f>SUM(H159:H160)</f>
        <v>0</v>
      </c>
      <c r="I161" s="98">
        <f>SUM(I159:I160)</f>
        <v>0</v>
      </c>
      <c r="J161" s="98">
        <f>SUM(J159:J160)</f>
        <v>0</v>
      </c>
    </row>
    <row r="162" spans="1:10" ht="24.75" thickBot="1">
      <c r="A162" s="126" t="s">
        <v>57</v>
      </c>
      <c r="B162" s="127"/>
      <c r="C162" s="128"/>
      <c r="D162" s="21"/>
      <c r="E162" s="25">
        <f>SUM(E161)</f>
        <v>20000</v>
      </c>
      <c r="F162" s="25">
        <f>SUM(F161)</f>
        <v>0</v>
      </c>
      <c r="G162" s="25">
        <f>SUM(G161)</f>
        <v>20000</v>
      </c>
      <c r="H162" s="102">
        <f>SUM(H161)</f>
        <v>0</v>
      </c>
      <c r="I162" s="102">
        <f>SUM(I161)</f>
        <v>0</v>
      </c>
      <c r="J162" s="102">
        <f>SUM(J161)</f>
        <v>0</v>
      </c>
    </row>
    <row r="163" spans="1:10" s="82" customFormat="1" ht="24.75" thickTop="1">
      <c r="A163" s="79"/>
      <c r="B163" s="79"/>
      <c r="C163" s="79"/>
      <c r="D163" s="80"/>
      <c r="E163" s="81"/>
      <c r="F163" s="81"/>
      <c r="G163" s="81"/>
      <c r="H163" s="90"/>
      <c r="I163" s="90"/>
      <c r="J163" s="90"/>
    </row>
    <row r="164" spans="1:7" ht="24">
      <c r="A164" s="115" t="s">
        <v>0</v>
      </c>
      <c r="B164" s="115"/>
      <c r="C164" s="115"/>
      <c r="D164" s="115"/>
      <c r="E164" s="115"/>
      <c r="F164" s="115"/>
      <c r="G164" s="115"/>
    </row>
    <row r="165" spans="1:7" ht="24">
      <c r="A165" s="136" t="s">
        <v>67</v>
      </c>
      <c r="B165" s="137"/>
      <c r="C165" s="137"/>
      <c r="D165" s="137"/>
      <c r="E165" s="137"/>
      <c r="F165" s="137"/>
      <c r="G165" s="138"/>
    </row>
    <row r="166" spans="1:10" ht="24">
      <c r="A166" s="109" t="s">
        <v>61</v>
      </c>
      <c r="B166" s="110"/>
      <c r="C166" s="111"/>
      <c r="D166" s="85" t="s">
        <v>45</v>
      </c>
      <c r="E166" s="16" t="s">
        <v>46</v>
      </c>
      <c r="F166" s="16" t="s">
        <v>180</v>
      </c>
      <c r="G166" s="17" t="s">
        <v>47</v>
      </c>
      <c r="H166" s="94" t="s">
        <v>181</v>
      </c>
      <c r="I166" s="94" t="s">
        <v>182</v>
      </c>
      <c r="J166" s="94" t="s">
        <v>183</v>
      </c>
    </row>
    <row r="167" spans="1:7" ht="24">
      <c r="A167" s="139" t="s">
        <v>1</v>
      </c>
      <c r="B167" s="140"/>
      <c r="C167" s="141"/>
      <c r="D167" s="2"/>
      <c r="E167" s="13"/>
      <c r="F167" s="13"/>
      <c r="G167" s="7"/>
    </row>
    <row r="168" spans="1:7" ht="24">
      <c r="A168" s="59" t="s">
        <v>7</v>
      </c>
      <c r="B168" s="2"/>
      <c r="C168" s="10"/>
      <c r="D168" s="2"/>
      <c r="E168" s="13"/>
      <c r="F168" s="13"/>
      <c r="G168" s="7"/>
    </row>
    <row r="169" spans="1:10" ht="24">
      <c r="A169" s="8"/>
      <c r="B169" s="47" t="s">
        <v>8</v>
      </c>
      <c r="C169" s="48"/>
      <c r="D169" s="47"/>
      <c r="E169" s="49">
        <v>545070</v>
      </c>
      <c r="F169" s="49">
        <f aca="true" t="shared" si="8" ref="F169:F175">H169+I169+J169</f>
        <v>221640</v>
      </c>
      <c r="G169" s="50">
        <f aca="true" t="shared" si="9" ref="G169:G175">SUM(E169-F169)</f>
        <v>323430</v>
      </c>
      <c r="H169" s="95">
        <v>73880</v>
      </c>
      <c r="I169" s="95">
        <v>73880</v>
      </c>
      <c r="J169" s="95">
        <v>73880</v>
      </c>
    </row>
    <row r="170" spans="1:10" ht="24">
      <c r="A170" s="8"/>
      <c r="B170" s="51" t="s">
        <v>9</v>
      </c>
      <c r="C170" s="52"/>
      <c r="D170" s="51"/>
      <c r="E170" s="53">
        <v>99120</v>
      </c>
      <c r="F170" s="49">
        <f t="shared" si="8"/>
        <v>0</v>
      </c>
      <c r="G170" s="54">
        <f t="shared" si="9"/>
        <v>99120</v>
      </c>
      <c r="H170" s="96">
        <v>0</v>
      </c>
      <c r="I170" s="96">
        <v>0</v>
      </c>
      <c r="J170" s="96">
        <v>0</v>
      </c>
    </row>
    <row r="171" spans="1:10" ht="24">
      <c r="A171" s="8"/>
      <c r="B171" s="51" t="s">
        <v>10</v>
      </c>
      <c r="C171" s="52"/>
      <c r="D171" s="51"/>
      <c r="E171" s="53">
        <v>31500</v>
      </c>
      <c r="F171" s="49">
        <f t="shared" si="8"/>
        <v>10500</v>
      </c>
      <c r="G171" s="54">
        <f t="shared" si="9"/>
        <v>21000</v>
      </c>
      <c r="H171" s="96">
        <v>3500</v>
      </c>
      <c r="I171" s="96">
        <v>3500</v>
      </c>
      <c r="J171" s="96">
        <v>3500</v>
      </c>
    </row>
    <row r="172" spans="1:10" ht="24">
      <c r="A172" s="8"/>
      <c r="B172" s="51" t="s">
        <v>12</v>
      </c>
      <c r="C172" s="52"/>
      <c r="D172" s="51"/>
      <c r="E172" s="53">
        <v>107430</v>
      </c>
      <c r="F172" s="49">
        <f t="shared" si="8"/>
        <v>34720</v>
      </c>
      <c r="G172" s="54">
        <f t="shared" si="9"/>
        <v>72710</v>
      </c>
      <c r="H172" s="96">
        <v>11460</v>
      </c>
      <c r="I172" s="96">
        <v>11630</v>
      </c>
      <c r="J172" s="96">
        <v>11630</v>
      </c>
    </row>
    <row r="173" spans="1:10" ht="24">
      <c r="A173" s="8"/>
      <c r="B173" s="51" t="s">
        <v>13</v>
      </c>
      <c r="C173" s="52"/>
      <c r="D173" s="51"/>
      <c r="E173" s="53">
        <v>8655</v>
      </c>
      <c r="F173" s="49">
        <f t="shared" si="8"/>
        <v>1965</v>
      </c>
      <c r="G173" s="54">
        <f t="shared" si="9"/>
        <v>6690</v>
      </c>
      <c r="H173" s="96">
        <v>655</v>
      </c>
      <c r="I173" s="96">
        <v>655</v>
      </c>
      <c r="J173" s="96">
        <v>655</v>
      </c>
    </row>
    <row r="174" spans="1:10" ht="24">
      <c r="A174" s="8"/>
      <c r="B174" s="51" t="s">
        <v>14</v>
      </c>
      <c r="C174" s="52"/>
      <c r="D174" s="51"/>
      <c r="E174" s="53">
        <v>121140</v>
      </c>
      <c r="F174" s="49">
        <f t="shared" si="8"/>
        <v>40380</v>
      </c>
      <c r="G174" s="54">
        <f t="shared" si="9"/>
        <v>80760</v>
      </c>
      <c r="H174" s="96">
        <v>13460</v>
      </c>
      <c r="I174" s="96">
        <v>13460</v>
      </c>
      <c r="J174" s="96">
        <v>13460</v>
      </c>
    </row>
    <row r="175" spans="1:10" ht="24">
      <c r="A175" s="8"/>
      <c r="B175" s="55" t="s">
        <v>15</v>
      </c>
      <c r="C175" s="56"/>
      <c r="D175" s="55"/>
      <c r="E175" s="57">
        <v>46440</v>
      </c>
      <c r="F175" s="49">
        <f t="shared" si="8"/>
        <v>15480</v>
      </c>
      <c r="G175" s="58">
        <f t="shared" si="9"/>
        <v>30960</v>
      </c>
      <c r="H175" s="97">
        <v>5160</v>
      </c>
      <c r="I175" s="97">
        <v>5160</v>
      </c>
      <c r="J175" s="97">
        <v>5160</v>
      </c>
    </row>
    <row r="176" spans="1:10" ht="24">
      <c r="A176" s="11"/>
      <c r="B176" s="110" t="s">
        <v>53</v>
      </c>
      <c r="C176" s="111"/>
      <c r="D176" s="4"/>
      <c r="E176" s="14">
        <f>SUM(E169:E175)</f>
        <v>959355</v>
      </c>
      <c r="F176" s="14">
        <f>SUM(F169:F175)</f>
        <v>324685</v>
      </c>
      <c r="G176" s="14">
        <f>SUM(G169:G175)</f>
        <v>634670</v>
      </c>
      <c r="H176" s="98">
        <f>SUM(H169:H175)</f>
        <v>108115</v>
      </c>
      <c r="I176" s="98">
        <f>SUM(I169:I175)</f>
        <v>108285</v>
      </c>
      <c r="J176" s="98">
        <f>SUM(J169:J175)</f>
        <v>108285</v>
      </c>
    </row>
    <row r="177" spans="1:10" ht="24">
      <c r="A177" s="118" t="s">
        <v>59</v>
      </c>
      <c r="B177" s="119"/>
      <c r="C177" s="120"/>
      <c r="D177" s="26"/>
      <c r="E177" s="27">
        <f>SUM(E176)</f>
        <v>959355</v>
      </c>
      <c r="F177" s="27">
        <f>SUM(F176)</f>
        <v>324685</v>
      </c>
      <c r="G177" s="27">
        <f>SUM(G176)</f>
        <v>634670</v>
      </c>
      <c r="H177" s="98">
        <f>SUM(H176)</f>
        <v>108115</v>
      </c>
      <c r="I177" s="98">
        <f>SUM(I176)</f>
        <v>108285</v>
      </c>
      <c r="J177" s="98">
        <f>SUM(J176)</f>
        <v>108285</v>
      </c>
    </row>
    <row r="178" spans="1:10" ht="24">
      <c r="A178" s="112" t="s">
        <v>16</v>
      </c>
      <c r="B178" s="113"/>
      <c r="C178" s="114"/>
      <c r="D178" s="2"/>
      <c r="E178" s="13"/>
      <c r="F178" s="13"/>
      <c r="G178" s="7"/>
      <c r="H178" s="99"/>
      <c r="I178" s="99"/>
      <c r="J178" s="99"/>
    </row>
    <row r="179" spans="1:10" ht="24">
      <c r="A179" s="60" t="s">
        <v>17</v>
      </c>
      <c r="B179" s="2"/>
      <c r="C179" s="10"/>
      <c r="D179" s="2"/>
      <c r="E179" s="13"/>
      <c r="F179" s="13"/>
      <c r="G179" s="7"/>
      <c r="H179" s="99"/>
      <c r="I179" s="99"/>
      <c r="J179" s="99"/>
    </row>
    <row r="180" spans="1:10" ht="24">
      <c r="A180" s="8"/>
      <c r="B180" s="47" t="s">
        <v>18</v>
      </c>
      <c r="C180" s="48"/>
      <c r="D180" s="47"/>
      <c r="E180" s="49">
        <v>15000</v>
      </c>
      <c r="F180" s="49">
        <f aca="true" t="shared" si="10" ref="F180:F185">H180+I180+J180</f>
        <v>0</v>
      </c>
      <c r="G180" s="50">
        <f aca="true" t="shared" si="11" ref="G180:G185">SUM(E180-F180)</f>
        <v>15000</v>
      </c>
      <c r="H180" s="95">
        <v>0</v>
      </c>
      <c r="I180" s="95">
        <v>0</v>
      </c>
      <c r="J180" s="95">
        <v>0</v>
      </c>
    </row>
    <row r="181" spans="1:10" ht="24">
      <c r="A181" s="8"/>
      <c r="B181" s="51" t="s">
        <v>19</v>
      </c>
      <c r="C181" s="52"/>
      <c r="D181" s="51"/>
      <c r="E181" s="53">
        <v>18063</v>
      </c>
      <c r="F181" s="49">
        <f t="shared" si="10"/>
        <v>0</v>
      </c>
      <c r="G181" s="54">
        <f t="shared" si="11"/>
        <v>18063</v>
      </c>
      <c r="H181" s="96">
        <v>0</v>
      </c>
      <c r="I181" s="96">
        <v>0</v>
      </c>
      <c r="J181" s="96">
        <v>0</v>
      </c>
    </row>
    <row r="182" spans="1:10" ht="24">
      <c r="A182" s="8"/>
      <c r="B182" s="51" t="s">
        <v>20</v>
      </c>
      <c r="C182" s="52"/>
      <c r="D182" s="51"/>
      <c r="E182" s="53">
        <v>76150</v>
      </c>
      <c r="F182" s="49">
        <f t="shared" si="10"/>
        <v>13650</v>
      </c>
      <c r="G182" s="54">
        <f t="shared" si="11"/>
        <v>62500</v>
      </c>
      <c r="H182" s="96">
        <v>5850</v>
      </c>
      <c r="I182" s="96">
        <v>3900</v>
      </c>
      <c r="J182" s="96">
        <v>3900</v>
      </c>
    </row>
    <row r="183" spans="1:10" ht="24">
      <c r="A183" s="8"/>
      <c r="B183" s="51" t="s">
        <v>21</v>
      </c>
      <c r="C183" s="52"/>
      <c r="D183" s="51"/>
      <c r="E183" s="53">
        <v>100000</v>
      </c>
      <c r="F183" s="49">
        <f t="shared" si="10"/>
        <v>0</v>
      </c>
      <c r="G183" s="54">
        <f t="shared" si="11"/>
        <v>100000</v>
      </c>
      <c r="H183" s="96">
        <v>0</v>
      </c>
      <c r="I183" s="96">
        <v>0</v>
      </c>
      <c r="J183" s="96">
        <v>0</v>
      </c>
    </row>
    <row r="184" spans="1:10" ht="24">
      <c r="A184" s="8"/>
      <c r="B184" s="51" t="s">
        <v>68</v>
      </c>
      <c r="C184" s="52"/>
      <c r="D184" s="51"/>
      <c r="E184" s="53">
        <v>5000</v>
      </c>
      <c r="F184" s="49">
        <f t="shared" si="10"/>
        <v>0</v>
      </c>
      <c r="G184" s="54">
        <f t="shared" si="11"/>
        <v>5000</v>
      </c>
      <c r="H184" s="96">
        <v>0</v>
      </c>
      <c r="I184" s="96">
        <v>0</v>
      </c>
      <c r="J184" s="96">
        <v>0</v>
      </c>
    </row>
    <row r="185" spans="1:10" ht="24">
      <c r="A185" s="8"/>
      <c r="B185" s="55" t="s">
        <v>69</v>
      </c>
      <c r="C185" s="56"/>
      <c r="D185" s="55"/>
      <c r="E185" s="57">
        <v>10000</v>
      </c>
      <c r="F185" s="49">
        <f t="shared" si="10"/>
        <v>0</v>
      </c>
      <c r="G185" s="58">
        <f t="shared" si="11"/>
        <v>10000</v>
      </c>
      <c r="H185" s="97">
        <v>0</v>
      </c>
      <c r="I185" s="97">
        <v>0</v>
      </c>
      <c r="J185" s="97">
        <v>0</v>
      </c>
    </row>
    <row r="186" spans="1:10" ht="24">
      <c r="A186" s="11"/>
      <c r="B186" s="110" t="s">
        <v>54</v>
      </c>
      <c r="C186" s="111"/>
      <c r="D186" s="4"/>
      <c r="E186" s="14">
        <f>SUM(E180:E185)</f>
        <v>224213</v>
      </c>
      <c r="F186" s="14">
        <f>SUM(F180:F185)</f>
        <v>13650</v>
      </c>
      <c r="G186" s="14">
        <f>SUM(G180:G185)</f>
        <v>210563</v>
      </c>
      <c r="H186" s="98">
        <f>SUM(H180:H185)</f>
        <v>5850</v>
      </c>
      <c r="I186" s="98">
        <f>SUM(I180:I185)</f>
        <v>3900</v>
      </c>
      <c r="J186" s="98">
        <f>SUM(J180:J185)</f>
        <v>3900</v>
      </c>
    </row>
    <row r="187" spans="1:10" ht="24">
      <c r="A187" s="60" t="s">
        <v>23</v>
      </c>
      <c r="B187" s="2"/>
      <c r="C187" s="10"/>
      <c r="D187" s="2"/>
      <c r="E187" s="13"/>
      <c r="F187" s="13"/>
      <c r="G187" s="7"/>
      <c r="H187" s="99"/>
      <c r="I187" s="99"/>
      <c r="J187" s="99"/>
    </row>
    <row r="188" spans="1:10" ht="24">
      <c r="A188" s="8"/>
      <c r="B188" s="47" t="s">
        <v>24</v>
      </c>
      <c r="C188" s="48"/>
      <c r="D188" s="47"/>
      <c r="E188" s="49">
        <v>20000</v>
      </c>
      <c r="F188" s="49">
        <f>H188+I188+J188</f>
        <v>1800</v>
      </c>
      <c r="G188" s="50">
        <f>SUM(E188-F188)</f>
        <v>18200</v>
      </c>
      <c r="H188" s="95">
        <v>0</v>
      </c>
      <c r="I188" s="95">
        <v>0</v>
      </c>
      <c r="J188" s="95">
        <v>1800</v>
      </c>
    </row>
    <row r="189" spans="1:10" ht="24">
      <c r="A189" s="8"/>
      <c r="B189" s="51" t="s">
        <v>25</v>
      </c>
      <c r="C189" s="52"/>
      <c r="D189" s="51"/>
      <c r="E189" s="53">
        <v>10000</v>
      </c>
      <c r="F189" s="49">
        <f>H189+I189+J189</f>
        <v>0</v>
      </c>
      <c r="G189" s="54">
        <f>SUM(E189-F189)</f>
        <v>10000</v>
      </c>
      <c r="H189" s="96">
        <v>0</v>
      </c>
      <c r="I189" s="96">
        <v>0</v>
      </c>
      <c r="J189" s="96">
        <v>0</v>
      </c>
    </row>
    <row r="190" spans="1:10" ht="24">
      <c r="A190" s="8"/>
      <c r="B190" s="51" t="s">
        <v>27</v>
      </c>
      <c r="C190" s="52"/>
      <c r="D190" s="51"/>
      <c r="E190" s="53"/>
      <c r="F190" s="53"/>
      <c r="G190" s="54"/>
      <c r="H190" s="96"/>
      <c r="I190" s="96"/>
      <c r="J190" s="96"/>
    </row>
    <row r="191" spans="1:10" ht="24">
      <c r="A191" s="8"/>
      <c r="B191" s="51"/>
      <c r="C191" s="52" t="s">
        <v>28</v>
      </c>
      <c r="D191" s="51"/>
      <c r="E191" s="53">
        <v>50000</v>
      </c>
      <c r="F191" s="49">
        <f>H191+I191+J191</f>
        <v>0</v>
      </c>
      <c r="G191" s="54">
        <f>SUM(E191-F191)</f>
        <v>50000</v>
      </c>
      <c r="H191" s="96">
        <v>0</v>
      </c>
      <c r="I191" s="96">
        <v>0</v>
      </c>
      <c r="J191" s="96">
        <v>0</v>
      </c>
    </row>
    <row r="192" spans="1:10" ht="24">
      <c r="A192" s="8"/>
      <c r="B192" s="55"/>
      <c r="C192" s="56" t="s">
        <v>70</v>
      </c>
      <c r="D192" s="55"/>
      <c r="E192" s="57">
        <v>10000</v>
      </c>
      <c r="F192" s="49">
        <f>H192+I192+J192</f>
        <v>0</v>
      </c>
      <c r="G192" s="58">
        <f>SUM(E192-F192)</f>
        <v>10000</v>
      </c>
      <c r="H192" s="97">
        <v>0</v>
      </c>
      <c r="I192" s="97">
        <v>0</v>
      </c>
      <c r="J192" s="97">
        <v>0</v>
      </c>
    </row>
    <row r="193" spans="1:10" ht="24">
      <c r="A193" s="11"/>
      <c r="B193" s="110" t="s">
        <v>55</v>
      </c>
      <c r="C193" s="111"/>
      <c r="D193" s="4"/>
      <c r="E193" s="14">
        <f>SUM(E188:E192)</f>
        <v>90000</v>
      </c>
      <c r="F193" s="14">
        <f>SUM(F188:F192)</f>
        <v>1800</v>
      </c>
      <c r="G193" s="14">
        <f>SUM(G188:G192)</f>
        <v>88200</v>
      </c>
      <c r="H193" s="98">
        <f>SUM(H188:H192)</f>
        <v>0</v>
      </c>
      <c r="I193" s="98">
        <f>SUM(I188:I192)</f>
        <v>0</v>
      </c>
      <c r="J193" s="98">
        <f>SUM(J188:J192)</f>
        <v>1800</v>
      </c>
    </row>
    <row r="194" spans="1:10" ht="24">
      <c r="A194" s="59" t="s">
        <v>33</v>
      </c>
      <c r="B194" s="2"/>
      <c r="C194" s="10"/>
      <c r="D194" s="2"/>
      <c r="E194" s="13"/>
      <c r="F194" s="13"/>
      <c r="G194" s="7"/>
      <c r="H194" s="99"/>
      <c r="I194" s="99"/>
      <c r="J194" s="99"/>
    </row>
    <row r="195" spans="1:10" ht="24">
      <c r="A195" s="8"/>
      <c r="B195" s="47" t="s">
        <v>34</v>
      </c>
      <c r="C195" s="48"/>
      <c r="D195" s="47"/>
      <c r="E195" s="49">
        <v>46440.95</v>
      </c>
      <c r="F195" s="49">
        <f>H195+I195+J195</f>
        <v>5134.25</v>
      </c>
      <c r="G195" s="50">
        <f>SUM(E195-F195)</f>
        <v>41306.7</v>
      </c>
      <c r="H195" s="95">
        <v>2894.25</v>
      </c>
      <c r="I195" s="95">
        <v>0</v>
      </c>
      <c r="J195" s="95">
        <v>2240</v>
      </c>
    </row>
    <row r="196" spans="1:10" ht="24">
      <c r="A196" s="8"/>
      <c r="B196" s="55" t="s">
        <v>39</v>
      </c>
      <c r="C196" s="56"/>
      <c r="D196" s="55"/>
      <c r="E196" s="57">
        <v>62050</v>
      </c>
      <c r="F196" s="49">
        <f>H196+I196+J196</f>
        <v>0</v>
      </c>
      <c r="G196" s="58">
        <f>SUM(E196-F196)</f>
        <v>62050</v>
      </c>
      <c r="H196" s="97">
        <v>0</v>
      </c>
      <c r="I196" s="97">
        <v>0</v>
      </c>
      <c r="J196" s="97">
        <v>0</v>
      </c>
    </row>
    <row r="197" spans="1:10" ht="24">
      <c r="A197" s="11"/>
      <c r="B197" s="110" t="s">
        <v>60</v>
      </c>
      <c r="C197" s="111"/>
      <c r="D197" s="4"/>
      <c r="E197" s="14">
        <f>SUM(E195:E196)</f>
        <v>108490.95</v>
      </c>
      <c r="F197" s="14">
        <f>SUM(F195:F196)</f>
        <v>5134.25</v>
      </c>
      <c r="G197" s="14">
        <f>SUM(G195:G196)</f>
        <v>103356.7</v>
      </c>
      <c r="H197" s="98">
        <f>SUM(H195:H196)</f>
        <v>2894.25</v>
      </c>
      <c r="I197" s="98">
        <f>SUM(I195:I196)</f>
        <v>0</v>
      </c>
      <c r="J197" s="98">
        <f>SUM(J195:J196)</f>
        <v>2240</v>
      </c>
    </row>
    <row r="198" spans="1:10" ht="24">
      <c r="A198" s="118" t="s">
        <v>57</v>
      </c>
      <c r="B198" s="119"/>
      <c r="C198" s="120"/>
      <c r="D198" s="22"/>
      <c r="E198" s="23">
        <f>SUM(E186+E193+E197)</f>
        <v>422703.95</v>
      </c>
      <c r="F198" s="23">
        <f>SUM(F186+F193+F197)</f>
        <v>20584.25</v>
      </c>
      <c r="G198" s="23">
        <f>SUM(G186+G193+G197)</f>
        <v>402119.7</v>
      </c>
      <c r="H198" s="101">
        <f>SUM(H186+H193+H197)</f>
        <v>8744.25</v>
      </c>
      <c r="I198" s="101">
        <f>SUM(I186+I193+I197)</f>
        <v>3900</v>
      </c>
      <c r="J198" s="101">
        <f>SUM(J186+J193+J197)</f>
        <v>7940</v>
      </c>
    </row>
    <row r="199" spans="1:10" ht="24">
      <c r="A199" s="112" t="s">
        <v>49</v>
      </c>
      <c r="B199" s="121"/>
      <c r="C199" s="122"/>
      <c r="D199" s="2"/>
      <c r="E199" s="13"/>
      <c r="F199" s="13"/>
      <c r="G199" s="7"/>
      <c r="H199" s="99"/>
      <c r="I199" s="99"/>
      <c r="J199" s="99"/>
    </row>
    <row r="200" spans="1:10" ht="24">
      <c r="A200" s="8"/>
      <c r="B200" s="47" t="s">
        <v>50</v>
      </c>
      <c r="C200" s="48"/>
      <c r="D200" s="47"/>
      <c r="E200" s="49"/>
      <c r="F200" s="49"/>
      <c r="G200" s="50"/>
      <c r="H200" s="95"/>
      <c r="I200" s="95"/>
      <c r="J200" s="95"/>
    </row>
    <row r="201" spans="1:10" ht="24">
      <c r="A201" s="8"/>
      <c r="B201" s="51"/>
      <c r="C201" s="52" t="s">
        <v>71</v>
      </c>
      <c r="D201" s="51"/>
      <c r="E201" s="53">
        <v>30000</v>
      </c>
      <c r="F201" s="49">
        <f>H201+I201+J201</f>
        <v>0</v>
      </c>
      <c r="G201" s="54">
        <f>SUM(E201-F201)</f>
        <v>30000</v>
      </c>
      <c r="H201" s="96">
        <v>0</v>
      </c>
      <c r="I201" s="96">
        <v>0</v>
      </c>
      <c r="J201" s="96">
        <v>0</v>
      </c>
    </row>
    <row r="202" spans="1:10" ht="24">
      <c r="A202" s="8"/>
      <c r="B202" s="55"/>
      <c r="C202" s="56" t="s">
        <v>51</v>
      </c>
      <c r="D202" s="55"/>
      <c r="E202" s="57">
        <v>7000</v>
      </c>
      <c r="F202" s="49">
        <f>H202+I202+J202</f>
        <v>0</v>
      </c>
      <c r="G202" s="58">
        <f>SUM(E202-F202)</f>
        <v>7000</v>
      </c>
      <c r="H202" s="97">
        <v>0</v>
      </c>
      <c r="I202" s="97">
        <v>0</v>
      </c>
      <c r="J202" s="97">
        <v>0</v>
      </c>
    </row>
    <row r="203" spans="1:10" ht="24">
      <c r="A203" s="118" t="s">
        <v>58</v>
      </c>
      <c r="B203" s="119"/>
      <c r="C203" s="120"/>
      <c r="D203" s="22"/>
      <c r="E203" s="23">
        <f>SUM(E201:E202)</f>
        <v>37000</v>
      </c>
      <c r="F203" s="23">
        <f>SUM(F201:F202)</f>
        <v>0</v>
      </c>
      <c r="G203" s="23">
        <f>SUM(G201:G202)</f>
        <v>37000</v>
      </c>
      <c r="H203" s="101">
        <f>SUM(H201:H202)</f>
        <v>0</v>
      </c>
      <c r="I203" s="101">
        <f>SUM(I201:I202)</f>
        <v>0</v>
      </c>
      <c r="J203" s="101">
        <f>SUM(J201:J202)</f>
        <v>0</v>
      </c>
    </row>
    <row r="204" spans="1:10" ht="24.75" thickBot="1">
      <c r="A204" s="123" t="s">
        <v>63</v>
      </c>
      <c r="B204" s="124"/>
      <c r="C204" s="125"/>
      <c r="D204" s="24"/>
      <c r="E204" s="25">
        <f>SUM(E177+E198+E203)</f>
        <v>1419058.95</v>
      </c>
      <c r="F204" s="25">
        <f>SUM(F177+F198+F203)</f>
        <v>345269.25</v>
      </c>
      <c r="G204" s="25">
        <f>SUM(G177+G198+G203)</f>
        <v>1073789.7</v>
      </c>
      <c r="H204" s="102">
        <f>SUM(H177+H198+H203)</f>
        <v>116859.25</v>
      </c>
      <c r="I204" s="102">
        <f>SUM(I177+I198+I203)</f>
        <v>112185</v>
      </c>
      <c r="J204" s="102">
        <f>SUM(J177+J198+J203)</f>
        <v>116225</v>
      </c>
    </row>
    <row r="205" ht="24.75" thickTop="1"/>
    <row r="206" spans="1:7" ht="24">
      <c r="A206" s="105" t="s">
        <v>111</v>
      </c>
      <c r="B206" s="105"/>
      <c r="C206" s="105"/>
      <c r="D206" s="105"/>
      <c r="E206" s="105"/>
      <c r="F206" s="105"/>
      <c r="G206" s="105"/>
    </row>
    <row r="207" spans="1:7" ht="24">
      <c r="A207" s="142" t="s">
        <v>112</v>
      </c>
      <c r="B207" s="143"/>
      <c r="C207" s="143"/>
      <c r="D207" s="143"/>
      <c r="E207" s="143"/>
      <c r="F207" s="143"/>
      <c r="G207" s="144"/>
    </row>
    <row r="208" spans="1:10" ht="24">
      <c r="A208" s="109" t="s">
        <v>61</v>
      </c>
      <c r="B208" s="110"/>
      <c r="C208" s="111"/>
      <c r="D208" s="85" t="s">
        <v>45</v>
      </c>
      <c r="E208" s="16" t="s">
        <v>46</v>
      </c>
      <c r="F208" s="16" t="s">
        <v>180</v>
      </c>
      <c r="G208" s="17" t="s">
        <v>47</v>
      </c>
      <c r="H208" s="94" t="s">
        <v>181</v>
      </c>
      <c r="I208" s="94" t="s">
        <v>182</v>
      </c>
      <c r="J208" s="94" t="s">
        <v>183</v>
      </c>
    </row>
    <row r="209" spans="1:7" ht="24">
      <c r="A209" s="112" t="s">
        <v>1</v>
      </c>
      <c r="B209" s="113"/>
      <c r="C209" s="114"/>
      <c r="D209" s="2"/>
      <c r="E209" s="13"/>
      <c r="F209" s="13"/>
      <c r="G209" s="7"/>
    </row>
    <row r="210" spans="1:7" ht="24">
      <c r="A210" s="59" t="s">
        <v>7</v>
      </c>
      <c r="B210" s="2"/>
      <c r="C210" s="10"/>
      <c r="D210" s="2"/>
      <c r="E210" s="13"/>
      <c r="F210" s="13"/>
      <c r="G210" s="7"/>
    </row>
    <row r="211" spans="1:10" ht="24">
      <c r="A211" s="8"/>
      <c r="B211" s="47" t="s">
        <v>8</v>
      </c>
      <c r="C211" s="48"/>
      <c r="D211" s="47"/>
      <c r="E211" s="49">
        <v>379308</v>
      </c>
      <c r="F211" s="49">
        <f>H211+I211+J211</f>
        <v>139170</v>
      </c>
      <c r="G211" s="50">
        <f>SUM(E211-F211)</f>
        <v>240138</v>
      </c>
      <c r="H211" s="95">
        <v>46390</v>
      </c>
      <c r="I211" s="95">
        <v>46390</v>
      </c>
      <c r="J211" s="95">
        <v>46390</v>
      </c>
    </row>
    <row r="212" spans="1:10" ht="24">
      <c r="A212" s="8"/>
      <c r="B212" s="51" t="s">
        <v>9</v>
      </c>
      <c r="C212" s="52"/>
      <c r="D212" s="51"/>
      <c r="E212" s="53">
        <v>24995</v>
      </c>
      <c r="F212" s="49">
        <f>H212+I212+J212</f>
        <v>4500</v>
      </c>
      <c r="G212" s="54">
        <f>SUM(E212-F212)</f>
        <v>20495</v>
      </c>
      <c r="H212" s="96">
        <v>1500</v>
      </c>
      <c r="I212" s="96">
        <v>1500</v>
      </c>
      <c r="J212" s="96">
        <v>1500</v>
      </c>
    </row>
    <row r="213" spans="1:10" ht="24">
      <c r="A213" s="8"/>
      <c r="B213" s="51" t="s">
        <v>10</v>
      </c>
      <c r="C213" s="52"/>
      <c r="D213" s="51"/>
      <c r="E213" s="53">
        <v>31500</v>
      </c>
      <c r="F213" s="49">
        <f>H213+I213+J213</f>
        <v>10500</v>
      </c>
      <c r="G213" s="54">
        <f>SUM(E213-F213)</f>
        <v>21000</v>
      </c>
      <c r="H213" s="96">
        <v>3500</v>
      </c>
      <c r="I213" s="96">
        <v>3500</v>
      </c>
      <c r="J213" s="96">
        <v>3500</v>
      </c>
    </row>
    <row r="214" spans="1:10" ht="24">
      <c r="A214" s="8"/>
      <c r="B214" s="51" t="s">
        <v>14</v>
      </c>
      <c r="C214" s="52"/>
      <c r="D214" s="51"/>
      <c r="E214" s="53">
        <v>172170</v>
      </c>
      <c r="F214" s="49">
        <f>H214+I214+J214</f>
        <v>57390</v>
      </c>
      <c r="G214" s="54">
        <f>SUM(E214-F214)</f>
        <v>114780</v>
      </c>
      <c r="H214" s="96">
        <v>19130</v>
      </c>
      <c r="I214" s="96">
        <v>19130</v>
      </c>
      <c r="J214" s="96">
        <v>19130</v>
      </c>
    </row>
    <row r="215" spans="1:10" ht="24">
      <c r="A215" s="8"/>
      <c r="B215" s="55" t="s">
        <v>15</v>
      </c>
      <c r="C215" s="56"/>
      <c r="D215" s="55"/>
      <c r="E215" s="57">
        <v>79380</v>
      </c>
      <c r="F215" s="49">
        <f>H215+I215+J215</f>
        <v>26460</v>
      </c>
      <c r="G215" s="58">
        <f>SUM(E215-F215)</f>
        <v>52920</v>
      </c>
      <c r="H215" s="97">
        <v>8820</v>
      </c>
      <c r="I215" s="97">
        <v>8820</v>
      </c>
      <c r="J215" s="97">
        <v>8820</v>
      </c>
    </row>
    <row r="216" spans="1:10" ht="24">
      <c r="A216" s="11"/>
      <c r="B216" s="110" t="s">
        <v>53</v>
      </c>
      <c r="C216" s="111"/>
      <c r="D216" s="4"/>
      <c r="E216" s="14">
        <f>SUM(E211:E215)</f>
        <v>687353</v>
      </c>
      <c r="F216" s="14">
        <f>SUM(F211:F215)</f>
        <v>238020</v>
      </c>
      <c r="G216" s="14">
        <f>SUM(G211:G215)</f>
        <v>449333</v>
      </c>
      <c r="H216" s="98">
        <f>SUM(H211:H215)</f>
        <v>79340</v>
      </c>
      <c r="I216" s="98">
        <f>SUM(I211:I215)</f>
        <v>79340</v>
      </c>
      <c r="J216" s="98">
        <f>SUM(J211:J215)</f>
        <v>79340</v>
      </c>
    </row>
    <row r="217" spans="1:10" ht="24">
      <c r="A217" s="118" t="s">
        <v>59</v>
      </c>
      <c r="B217" s="119"/>
      <c r="C217" s="120"/>
      <c r="D217" s="26"/>
      <c r="E217" s="27">
        <f>SUM(E216)</f>
        <v>687353</v>
      </c>
      <c r="F217" s="27">
        <f>SUM(F216)</f>
        <v>238020</v>
      </c>
      <c r="G217" s="27">
        <f>SUM(G216)</f>
        <v>449333</v>
      </c>
      <c r="H217" s="98">
        <f>SUM(H216)</f>
        <v>79340</v>
      </c>
      <c r="I217" s="98">
        <f>SUM(I216)</f>
        <v>79340</v>
      </c>
      <c r="J217" s="98">
        <f>SUM(J216)</f>
        <v>79340</v>
      </c>
    </row>
    <row r="218" spans="1:10" ht="24">
      <c r="A218" s="112" t="s">
        <v>16</v>
      </c>
      <c r="B218" s="113"/>
      <c r="C218" s="114"/>
      <c r="D218" s="2"/>
      <c r="E218" s="13"/>
      <c r="F218" s="13"/>
      <c r="G218" s="7"/>
      <c r="H218" s="99"/>
      <c r="I218" s="99"/>
      <c r="J218" s="99"/>
    </row>
    <row r="219" spans="1:10" ht="24">
      <c r="A219" s="60" t="s">
        <v>17</v>
      </c>
      <c r="B219" s="2"/>
      <c r="C219" s="10"/>
      <c r="D219" s="2"/>
      <c r="E219" s="13"/>
      <c r="F219" s="13"/>
      <c r="G219" s="7"/>
      <c r="H219" s="99"/>
      <c r="I219" s="99"/>
      <c r="J219" s="99"/>
    </row>
    <row r="220" spans="1:10" ht="24">
      <c r="A220" s="8"/>
      <c r="B220" s="47" t="s">
        <v>18</v>
      </c>
      <c r="C220" s="48"/>
      <c r="D220" s="47"/>
      <c r="E220" s="49">
        <v>5000</v>
      </c>
      <c r="F220" s="49">
        <f>H220+I220+J220</f>
        <v>0</v>
      </c>
      <c r="G220" s="50">
        <f>SUM(E220-F220)</f>
        <v>5000</v>
      </c>
      <c r="H220" s="95">
        <v>0</v>
      </c>
      <c r="I220" s="95">
        <v>0</v>
      </c>
      <c r="J220" s="95">
        <v>0</v>
      </c>
    </row>
    <row r="221" spans="1:10" ht="24">
      <c r="A221" s="8"/>
      <c r="B221" s="51" t="s">
        <v>19</v>
      </c>
      <c r="C221" s="52"/>
      <c r="D221" s="51"/>
      <c r="E221" s="53">
        <v>8682.5</v>
      </c>
      <c r="F221" s="49">
        <f>H221+I221+J221</f>
        <v>0</v>
      </c>
      <c r="G221" s="54">
        <f>SUM(E221-F221)</f>
        <v>8682.5</v>
      </c>
      <c r="H221" s="96">
        <v>0</v>
      </c>
      <c r="I221" s="96">
        <v>0</v>
      </c>
      <c r="J221" s="96">
        <v>0</v>
      </c>
    </row>
    <row r="222" spans="1:10" ht="24">
      <c r="A222" s="8"/>
      <c r="B222" s="51" t="s">
        <v>20</v>
      </c>
      <c r="C222" s="52"/>
      <c r="D222" s="51"/>
      <c r="E222" s="53">
        <v>32550</v>
      </c>
      <c r="F222" s="49">
        <f>H222+I222+J222</f>
        <v>5850</v>
      </c>
      <c r="G222" s="54">
        <f>SUM(E222-F222)</f>
        <v>26700</v>
      </c>
      <c r="H222" s="96">
        <v>1950</v>
      </c>
      <c r="I222" s="96">
        <v>1950</v>
      </c>
      <c r="J222" s="96">
        <v>1950</v>
      </c>
    </row>
    <row r="223" spans="1:10" ht="24">
      <c r="A223" s="8"/>
      <c r="B223" s="55" t="s">
        <v>21</v>
      </c>
      <c r="C223" s="56"/>
      <c r="D223" s="55"/>
      <c r="E223" s="57">
        <v>100000</v>
      </c>
      <c r="F223" s="49">
        <f>H223+I223+J223</f>
        <v>0</v>
      </c>
      <c r="G223" s="58">
        <f>SUM(E223-F223)</f>
        <v>100000</v>
      </c>
      <c r="H223" s="97">
        <v>0</v>
      </c>
      <c r="I223" s="97">
        <v>0</v>
      </c>
      <c r="J223" s="97">
        <v>0</v>
      </c>
    </row>
    <row r="224" spans="1:10" ht="24">
      <c r="A224" s="11"/>
      <c r="B224" s="110" t="s">
        <v>54</v>
      </c>
      <c r="C224" s="111"/>
      <c r="D224" s="4"/>
      <c r="E224" s="14">
        <f>SUM(E220:E223)</f>
        <v>146232.5</v>
      </c>
      <c r="F224" s="14">
        <f>SUM(F220:F223)</f>
        <v>5850</v>
      </c>
      <c r="G224" s="14">
        <f>SUM(G220:G223)</f>
        <v>140382.5</v>
      </c>
      <c r="H224" s="98">
        <f>SUM(H220:H223)</f>
        <v>1950</v>
      </c>
      <c r="I224" s="98">
        <f>SUM(I220:I223)</f>
        <v>1950</v>
      </c>
      <c r="J224" s="98">
        <f>SUM(J220:J223)</f>
        <v>1950</v>
      </c>
    </row>
    <row r="225" spans="1:10" ht="24">
      <c r="A225" s="60" t="s">
        <v>23</v>
      </c>
      <c r="B225" s="2"/>
      <c r="C225" s="10"/>
      <c r="D225" s="2"/>
      <c r="E225" s="13"/>
      <c r="F225" s="13"/>
      <c r="G225" s="7"/>
      <c r="H225" s="99"/>
      <c r="I225" s="99"/>
      <c r="J225" s="99"/>
    </row>
    <row r="226" spans="1:10" ht="24">
      <c r="A226" s="8"/>
      <c r="B226" s="47" t="s">
        <v>24</v>
      </c>
      <c r="C226" s="48"/>
      <c r="D226" s="47"/>
      <c r="E226" s="49">
        <v>5000</v>
      </c>
      <c r="F226" s="49">
        <f>H226+I226+J226</f>
        <v>3000</v>
      </c>
      <c r="G226" s="50">
        <f>SUM(E226-F226)</f>
        <v>2000</v>
      </c>
      <c r="H226" s="95">
        <v>3000</v>
      </c>
      <c r="I226" s="95">
        <v>0</v>
      </c>
      <c r="J226" s="95">
        <v>0</v>
      </c>
    </row>
    <row r="227" spans="1:10" ht="24">
      <c r="A227" s="8"/>
      <c r="B227" s="51" t="s">
        <v>25</v>
      </c>
      <c r="C227" s="52"/>
      <c r="D227" s="51"/>
      <c r="E227" s="53">
        <v>292930</v>
      </c>
      <c r="F227" s="49">
        <f>H227+I227+J227</f>
        <v>450</v>
      </c>
      <c r="G227" s="54">
        <f>SUM(E227-F227)</f>
        <v>292480</v>
      </c>
      <c r="H227" s="96">
        <v>0</v>
      </c>
      <c r="I227" s="96">
        <v>450</v>
      </c>
      <c r="J227" s="96">
        <v>0</v>
      </c>
    </row>
    <row r="228" spans="1:10" ht="24">
      <c r="A228" s="8"/>
      <c r="B228" s="51" t="s">
        <v>27</v>
      </c>
      <c r="C228" s="52"/>
      <c r="D228" s="51"/>
      <c r="E228" s="53"/>
      <c r="F228" s="49"/>
      <c r="G228" s="54"/>
      <c r="H228" s="96"/>
      <c r="I228" s="96"/>
      <c r="J228" s="96"/>
    </row>
    <row r="229" spans="1:10" ht="24">
      <c r="A229" s="8"/>
      <c r="B229" s="55"/>
      <c r="C229" s="56" t="s">
        <v>28</v>
      </c>
      <c r="D229" s="55"/>
      <c r="E229" s="57">
        <v>20000</v>
      </c>
      <c r="F229" s="49">
        <f>H229+I229+J229</f>
        <v>0</v>
      </c>
      <c r="G229" s="58">
        <f>SUM(E229-F229)</f>
        <v>20000</v>
      </c>
      <c r="H229" s="97">
        <v>0</v>
      </c>
      <c r="I229" s="97">
        <v>0</v>
      </c>
      <c r="J229" s="97">
        <v>0</v>
      </c>
    </row>
    <row r="230" spans="1:10" ht="24">
      <c r="A230" s="11"/>
      <c r="B230" s="110" t="s">
        <v>55</v>
      </c>
      <c r="C230" s="111"/>
      <c r="D230" s="4"/>
      <c r="E230" s="14">
        <f>SUM(E226:E229)</f>
        <v>317930</v>
      </c>
      <c r="F230" s="14">
        <f>SUM(F226:F229)</f>
        <v>3450</v>
      </c>
      <c r="G230" s="14">
        <f>SUM(G226:G229)</f>
        <v>314480</v>
      </c>
      <c r="H230" s="98">
        <f>SUM(H226:H229)</f>
        <v>3000</v>
      </c>
      <c r="I230" s="98">
        <f>SUM(I226:I229)</f>
        <v>450</v>
      </c>
      <c r="J230" s="98">
        <f>SUM(J226:J229)</f>
        <v>0</v>
      </c>
    </row>
    <row r="231" spans="1:10" ht="24">
      <c r="A231" s="59" t="s">
        <v>33</v>
      </c>
      <c r="B231" s="2"/>
      <c r="C231" s="10"/>
      <c r="D231" s="2"/>
      <c r="E231" s="13"/>
      <c r="F231" s="13"/>
      <c r="G231" s="7"/>
      <c r="H231" s="99"/>
      <c r="I231" s="99"/>
      <c r="J231" s="99"/>
    </row>
    <row r="232" spans="1:10" ht="24">
      <c r="A232" s="8"/>
      <c r="B232" s="47" t="s">
        <v>34</v>
      </c>
      <c r="C232" s="48"/>
      <c r="D232" s="47"/>
      <c r="E232" s="49">
        <v>23317</v>
      </c>
      <c r="F232" s="49">
        <f>H232+I232+J232</f>
        <v>420</v>
      </c>
      <c r="G232" s="50">
        <f>SUM(E232-F232)</f>
        <v>22897</v>
      </c>
      <c r="H232" s="95">
        <v>0</v>
      </c>
      <c r="I232" s="95">
        <v>0</v>
      </c>
      <c r="J232" s="95">
        <v>420</v>
      </c>
    </row>
    <row r="233" spans="1:10" ht="24">
      <c r="A233" s="8"/>
      <c r="B233" s="51" t="s">
        <v>113</v>
      </c>
      <c r="C233" s="52"/>
      <c r="D233" s="51"/>
      <c r="E233" s="53">
        <v>148068</v>
      </c>
      <c r="F233" s="49">
        <f>H233+I233+J233</f>
        <v>0</v>
      </c>
      <c r="G233" s="54">
        <f>SUM(E233-F233)</f>
        <v>148068</v>
      </c>
      <c r="H233" s="96">
        <v>0</v>
      </c>
      <c r="I233" s="96">
        <v>0</v>
      </c>
      <c r="J233" s="96">
        <v>0</v>
      </c>
    </row>
    <row r="234" spans="1:10" ht="24">
      <c r="A234" s="8"/>
      <c r="B234" s="51" t="s">
        <v>114</v>
      </c>
      <c r="C234" s="52"/>
      <c r="D234" s="51"/>
      <c r="E234" s="53">
        <v>23920</v>
      </c>
      <c r="F234" s="49">
        <f>H234+I234+J234</f>
        <v>0</v>
      </c>
      <c r="G234" s="54">
        <f>SUM(E234-F234)</f>
        <v>23920</v>
      </c>
      <c r="H234" s="96">
        <v>0</v>
      </c>
      <c r="I234" s="96">
        <v>0</v>
      </c>
      <c r="J234" s="96">
        <v>0</v>
      </c>
    </row>
    <row r="235" spans="1:10" ht="24">
      <c r="A235" s="8"/>
      <c r="B235" s="51" t="s">
        <v>115</v>
      </c>
      <c r="C235" s="52"/>
      <c r="D235" s="51"/>
      <c r="E235" s="53">
        <v>25410</v>
      </c>
      <c r="F235" s="49">
        <f>H235+I235+J235</f>
        <v>0</v>
      </c>
      <c r="G235" s="54">
        <f>SUM(E235-F235)</f>
        <v>25410</v>
      </c>
      <c r="H235" s="96">
        <v>0</v>
      </c>
      <c r="I235" s="96">
        <v>0</v>
      </c>
      <c r="J235" s="96">
        <v>0</v>
      </c>
    </row>
    <row r="236" spans="1:10" ht="24">
      <c r="A236" s="8"/>
      <c r="B236" s="55" t="s">
        <v>116</v>
      </c>
      <c r="C236" s="56"/>
      <c r="D236" s="55"/>
      <c r="E236" s="57">
        <v>47596</v>
      </c>
      <c r="F236" s="49">
        <f>H236+I236+J236</f>
        <v>0</v>
      </c>
      <c r="G236" s="58">
        <f>SUM(E236-F236)</f>
        <v>47596</v>
      </c>
      <c r="H236" s="97">
        <v>0</v>
      </c>
      <c r="I236" s="97">
        <v>0</v>
      </c>
      <c r="J236" s="97">
        <v>0</v>
      </c>
    </row>
    <row r="237" spans="1:10" ht="24">
      <c r="A237" s="11"/>
      <c r="B237" s="110" t="s">
        <v>60</v>
      </c>
      <c r="C237" s="111"/>
      <c r="D237" s="4"/>
      <c r="E237" s="14">
        <f>SUM(E232:E236)</f>
        <v>268311</v>
      </c>
      <c r="F237" s="14">
        <f>SUM(F232:F236)</f>
        <v>420</v>
      </c>
      <c r="G237" s="14">
        <f>SUM(G232:G236)</f>
        <v>267891</v>
      </c>
      <c r="H237" s="98">
        <f>SUM(H232:H236)</f>
        <v>0</v>
      </c>
      <c r="I237" s="98">
        <f>SUM(I232:I236)</f>
        <v>0</v>
      </c>
      <c r="J237" s="98">
        <f>SUM(J232:J236)</f>
        <v>420</v>
      </c>
    </row>
    <row r="238" spans="1:10" ht="24">
      <c r="A238" s="118" t="s">
        <v>57</v>
      </c>
      <c r="B238" s="119"/>
      <c r="C238" s="120"/>
      <c r="D238" s="22"/>
      <c r="E238" s="27">
        <f>SUM(E224+E230+E237)</f>
        <v>732473.5</v>
      </c>
      <c r="F238" s="27">
        <f>SUM(F224+F230+F237)</f>
        <v>9720</v>
      </c>
      <c r="G238" s="27">
        <f>SUM(G224+G230+G237)</f>
        <v>722753.5</v>
      </c>
      <c r="H238" s="98">
        <f>SUM(H224+H230+H237)</f>
        <v>4950</v>
      </c>
      <c r="I238" s="98">
        <f>SUM(I224+I230+I237)</f>
        <v>2400</v>
      </c>
      <c r="J238" s="98">
        <f>SUM(J224+J230+J237)</f>
        <v>2370</v>
      </c>
    </row>
    <row r="239" spans="1:10" ht="24">
      <c r="A239" s="112" t="s">
        <v>49</v>
      </c>
      <c r="B239" s="121"/>
      <c r="C239" s="122"/>
      <c r="D239" s="2"/>
      <c r="E239" s="13"/>
      <c r="F239" s="13"/>
      <c r="G239" s="7"/>
      <c r="H239" s="99"/>
      <c r="I239" s="99"/>
      <c r="J239" s="99"/>
    </row>
    <row r="240" spans="1:10" ht="24">
      <c r="A240" s="61" t="s">
        <v>50</v>
      </c>
      <c r="C240" s="10"/>
      <c r="D240" s="2"/>
      <c r="E240" s="13"/>
      <c r="F240" s="13"/>
      <c r="G240" s="7"/>
      <c r="H240" s="99"/>
      <c r="I240" s="99"/>
      <c r="J240" s="99"/>
    </row>
    <row r="241" spans="1:10" ht="24">
      <c r="A241" s="8"/>
      <c r="B241" s="48" t="s">
        <v>117</v>
      </c>
      <c r="C241" s="47"/>
      <c r="D241" s="62"/>
      <c r="E241" s="49">
        <v>7000</v>
      </c>
      <c r="F241" s="49">
        <f>H241+I241+J241</f>
        <v>0</v>
      </c>
      <c r="G241" s="50">
        <f>SUM(E241-F241)</f>
        <v>7000</v>
      </c>
      <c r="H241" s="95">
        <v>0</v>
      </c>
      <c r="I241" s="95">
        <v>0</v>
      </c>
      <c r="J241" s="95">
        <v>0</v>
      </c>
    </row>
    <row r="242" spans="1:10" ht="24">
      <c r="A242" s="8"/>
      <c r="B242" s="52" t="s">
        <v>118</v>
      </c>
      <c r="C242" s="51"/>
      <c r="D242" s="63"/>
      <c r="E242" s="53">
        <v>35000</v>
      </c>
      <c r="F242" s="49">
        <f>H242+I242+J242</f>
        <v>0</v>
      </c>
      <c r="G242" s="54">
        <f>SUM(E242-F242)</f>
        <v>35000</v>
      </c>
      <c r="H242" s="96">
        <v>0</v>
      </c>
      <c r="I242" s="96">
        <v>0</v>
      </c>
      <c r="J242" s="96">
        <v>0</v>
      </c>
    </row>
    <row r="243" spans="1:12" ht="24">
      <c r="A243" s="8"/>
      <c r="B243" s="56" t="s">
        <v>119</v>
      </c>
      <c r="C243" s="55"/>
      <c r="D243" s="64"/>
      <c r="E243" s="57">
        <v>10000</v>
      </c>
      <c r="F243" s="49">
        <f>H243+I243+J243</f>
        <v>0</v>
      </c>
      <c r="G243" s="58">
        <f>SUM(E243-F243)</f>
        <v>10000</v>
      </c>
      <c r="H243" s="97">
        <v>0</v>
      </c>
      <c r="I243" s="97">
        <v>0</v>
      </c>
      <c r="J243" s="97">
        <v>0</v>
      </c>
      <c r="L243" s="1" t="s">
        <v>173</v>
      </c>
    </row>
    <row r="244" spans="1:10" ht="24">
      <c r="A244" s="145" t="s">
        <v>58</v>
      </c>
      <c r="B244" s="146"/>
      <c r="C244" s="146"/>
      <c r="D244" s="65"/>
      <c r="E244" s="32">
        <f>SUM(E241:E243)</f>
        <v>52000</v>
      </c>
      <c r="F244" s="32">
        <f>SUM(F241:F243)</f>
        <v>0</v>
      </c>
      <c r="G244" s="32">
        <f>SUM(G241:G243)</f>
        <v>52000</v>
      </c>
      <c r="H244" s="103">
        <f>SUM(H241:H243)</f>
        <v>0</v>
      </c>
      <c r="I244" s="103">
        <f>SUM(I241:I243)</f>
        <v>0</v>
      </c>
      <c r="J244" s="103">
        <f>SUM(J241:J243)</f>
        <v>0</v>
      </c>
    </row>
    <row r="245" spans="1:10" ht="24.75" thickBot="1">
      <c r="A245" s="124" t="s">
        <v>63</v>
      </c>
      <c r="B245" s="124"/>
      <c r="C245" s="124"/>
      <c r="D245" s="24"/>
      <c r="E245" s="25">
        <f>SUM(E217+E238+E244)</f>
        <v>1471826.5</v>
      </c>
      <c r="F245" s="25">
        <f>SUM(F217+F238+F244)</f>
        <v>247740</v>
      </c>
      <c r="G245" s="25">
        <f>SUM(G217+G238+G244)</f>
        <v>1224086.5</v>
      </c>
      <c r="H245" s="102">
        <f>SUM(H217+H238+H244)</f>
        <v>84290</v>
      </c>
      <c r="I245" s="102">
        <f>SUM(I217+I238+I244)</f>
        <v>81740</v>
      </c>
      <c r="J245" s="102">
        <f>SUM(J217+J238+J244)</f>
        <v>81710</v>
      </c>
    </row>
    <row r="246" spans="1:11" s="82" customFormat="1" ht="24.75" thickTop="1">
      <c r="A246" s="83"/>
      <c r="B246" s="83"/>
      <c r="C246" s="83"/>
      <c r="D246" s="84"/>
      <c r="E246" s="81"/>
      <c r="F246" s="81"/>
      <c r="G246" s="81"/>
      <c r="H246" s="91"/>
      <c r="I246" s="92"/>
      <c r="J246" s="90"/>
      <c r="K246" s="80"/>
    </row>
    <row r="247" spans="1:11" s="82" customFormat="1" ht="24">
      <c r="A247" s="83"/>
      <c r="B247" s="83"/>
      <c r="C247" s="83"/>
      <c r="D247" s="84"/>
      <c r="E247" s="81"/>
      <c r="F247" s="81"/>
      <c r="G247" s="81"/>
      <c r="H247" s="91"/>
      <c r="I247" s="92"/>
      <c r="J247" s="90"/>
      <c r="K247" s="80"/>
    </row>
    <row r="248" spans="1:10" s="82" customFormat="1" ht="24">
      <c r="A248" s="83"/>
      <c r="B248" s="83"/>
      <c r="C248" s="83"/>
      <c r="D248" s="84"/>
      <c r="E248" s="81"/>
      <c r="F248" s="81"/>
      <c r="G248" s="81"/>
      <c r="H248" s="91"/>
      <c r="I248" s="91"/>
      <c r="J248" s="91"/>
    </row>
    <row r="249" spans="1:7" ht="24">
      <c r="A249" s="147" t="s">
        <v>126</v>
      </c>
      <c r="B249" s="148"/>
      <c r="C249" s="148"/>
      <c r="D249" s="148"/>
      <c r="E249" s="148"/>
      <c r="F249" s="148"/>
      <c r="G249" s="149"/>
    </row>
    <row r="250" spans="1:10" ht="24">
      <c r="A250" s="109" t="s">
        <v>61</v>
      </c>
      <c r="B250" s="110"/>
      <c r="C250" s="111"/>
      <c r="D250" s="85" t="s">
        <v>45</v>
      </c>
      <c r="E250" s="16" t="s">
        <v>46</v>
      </c>
      <c r="F250" s="16" t="s">
        <v>180</v>
      </c>
      <c r="G250" s="17" t="s">
        <v>47</v>
      </c>
      <c r="H250" s="94" t="s">
        <v>181</v>
      </c>
      <c r="I250" s="94" t="s">
        <v>182</v>
      </c>
      <c r="J250" s="94" t="s">
        <v>183</v>
      </c>
    </row>
    <row r="251" spans="1:7" ht="24">
      <c r="A251" s="112" t="s">
        <v>80</v>
      </c>
      <c r="B251" s="113"/>
      <c r="C251" s="114"/>
      <c r="D251" s="2"/>
      <c r="E251" s="13"/>
      <c r="F251" s="13"/>
      <c r="G251" s="7"/>
    </row>
    <row r="252" spans="1:7" ht="24">
      <c r="A252" s="60" t="s">
        <v>81</v>
      </c>
      <c r="B252" s="2"/>
      <c r="C252" s="10"/>
      <c r="D252" s="2"/>
      <c r="E252" s="13"/>
      <c r="F252" s="13"/>
      <c r="G252" s="7"/>
    </row>
    <row r="253" spans="1:7" ht="24">
      <c r="A253" s="8"/>
      <c r="B253" s="61" t="s">
        <v>120</v>
      </c>
      <c r="C253" s="10"/>
      <c r="D253" s="2"/>
      <c r="E253" s="13"/>
      <c r="F253" s="13"/>
      <c r="G253" s="7"/>
    </row>
    <row r="254" spans="1:10" ht="24">
      <c r="A254" s="8"/>
      <c r="B254" s="2"/>
      <c r="C254" s="10" t="s">
        <v>121</v>
      </c>
      <c r="D254" s="2"/>
      <c r="E254" s="13">
        <v>150000</v>
      </c>
      <c r="F254" s="49">
        <f>H254+I254+J254</f>
        <v>0</v>
      </c>
      <c r="G254" s="7">
        <f>SUM(E254-F254)</f>
        <v>150000</v>
      </c>
      <c r="H254" s="99">
        <v>0</v>
      </c>
      <c r="I254" s="99">
        <v>0</v>
      </c>
      <c r="J254" s="99">
        <v>0</v>
      </c>
    </row>
    <row r="255" spans="1:10" ht="24">
      <c r="A255" s="11"/>
      <c r="B255" s="110" t="s">
        <v>84</v>
      </c>
      <c r="C255" s="111"/>
      <c r="D255" s="4"/>
      <c r="E255" s="14">
        <f>SUM(E254)</f>
        <v>150000</v>
      </c>
      <c r="F255" s="14">
        <f>SUM(F254)</f>
        <v>0</v>
      </c>
      <c r="G255" s="14">
        <f>SUM(G254)</f>
        <v>150000</v>
      </c>
      <c r="H255" s="98">
        <f>SUM(H254)</f>
        <v>0</v>
      </c>
      <c r="I255" s="98">
        <f>SUM(I254)</f>
        <v>0</v>
      </c>
      <c r="J255" s="98">
        <f>SUM(J254)</f>
        <v>0</v>
      </c>
    </row>
    <row r="256" spans="1:10" ht="24">
      <c r="A256" s="61" t="s">
        <v>122</v>
      </c>
      <c r="C256" s="10"/>
      <c r="D256" s="2"/>
      <c r="E256" s="13"/>
      <c r="F256" s="13"/>
      <c r="G256" s="7"/>
      <c r="H256" s="99"/>
      <c r="I256" s="99"/>
      <c r="J256" s="99"/>
    </row>
    <row r="257" spans="1:10" ht="24">
      <c r="A257" s="8"/>
      <c r="B257" s="61" t="s">
        <v>127</v>
      </c>
      <c r="C257" s="2"/>
      <c r="D257" s="36"/>
      <c r="E257" s="13"/>
      <c r="F257" s="13"/>
      <c r="G257" s="7"/>
      <c r="H257" s="99"/>
      <c r="I257" s="99"/>
      <c r="J257" s="99"/>
    </row>
    <row r="258" spans="1:10" ht="24">
      <c r="A258" s="8"/>
      <c r="B258" s="48" t="s">
        <v>123</v>
      </c>
      <c r="C258" s="47"/>
      <c r="D258" s="62"/>
      <c r="E258" s="49">
        <v>120000</v>
      </c>
      <c r="F258" s="49">
        <f>H258+I258+J258</f>
        <v>0</v>
      </c>
      <c r="G258" s="50">
        <f>SUM(E258-F258)</f>
        <v>120000</v>
      </c>
      <c r="H258" s="95">
        <v>0</v>
      </c>
      <c r="I258" s="95">
        <v>0</v>
      </c>
      <c r="J258" s="95">
        <v>0</v>
      </c>
    </row>
    <row r="259" spans="1:10" ht="24">
      <c r="A259" s="8"/>
      <c r="B259" s="56" t="s">
        <v>124</v>
      </c>
      <c r="C259" s="55"/>
      <c r="D259" s="64"/>
      <c r="E259" s="57">
        <v>438000</v>
      </c>
      <c r="F259" s="49">
        <f>H259+I259+J259</f>
        <v>0</v>
      </c>
      <c r="G259" s="58">
        <f>SUM(E259-F259)</f>
        <v>438000</v>
      </c>
      <c r="H259" s="97">
        <v>0</v>
      </c>
      <c r="I259" s="97">
        <v>0</v>
      </c>
      <c r="J259" s="97">
        <v>0</v>
      </c>
    </row>
    <row r="260" spans="1:10" ht="24">
      <c r="A260" s="109" t="s">
        <v>125</v>
      </c>
      <c r="B260" s="110"/>
      <c r="C260" s="111"/>
      <c r="D260" s="28"/>
      <c r="E260" s="14">
        <f>SUM(E258:E259)</f>
        <v>558000</v>
      </c>
      <c r="F260" s="14">
        <f>SUM(F258:F259)</f>
        <v>0</v>
      </c>
      <c r="G260" s="14">
        <f>SUM(G258:G259)</f>
        <v>558000</v>
      </c>
      <c r="H260" s="98">
        <f>SUM(H258:H259)</f>
        <v>0</v>
      </c>
      <c r="I260" s="98">
        <f>SUM(I258:I259)</f>
        <v>0</v>
      </c>
      <c r="J260" s="98">
        <f>SUM(J258:J259)</f>
        <v>0</v>
      </c>
    </row>
    <row r="261" spans="1:10" ht="24.75" thickBot="1">
      <c r="A261" s="123" t="s">
        <v>128</v>
      </c>
      <c r="B261" s="124"/>
      <c r="C261" s="125"/>
      <c r="D261" s="21"/>
      <c r="E261" s="25">
        <f>SUM(E255+E260)</f>
        <v>708000</v>
      </c>
      <c r="F261" s="25">
        <f>SUM(F255+F260)</f>
        <v>0</v>
      </c>
      <c r="G261" s="25">
        <f>SUM(G255+G260)</f>
        <v>708000</v>
      </c>
      <c r="H261" s="102">
        <f>SUM(H255+H260)</f>
        <v>0</v>
      </c>
      <c r="I261" s="102">
        <f>SUM(I255+I260)</f>
        <v>0</v>
      </c>
      <c r="J261" s="102">
        <f>SUM(J255+J260)</f>
        <v>0</v>
      </c>
    </row>
    <row r="262" spans="1:7" ht="24.75" thickTop="1">
      <c r="A262" s="34"/>
      <c r="B262" s="34"/>
      <c r="C262" s="34"/>
      <c r="D262" s="34"/>
      <c r="E262" s="45"/>
      <c r="F262" s="45"/>
      <c r="G262" s="45"/>
    </row>
    <row r="263" spans="1:7" ht="24">
      <c r="A263" s="142" t="s">
        <v>129</v>
      </c>
      <c r="B263" s="143"/>
      <c r="C263" s="143"/>
      <c r="D263" s="143"/>
      <c r="E263" s="143"/>
      <c r="F263" s="143"/>
      <c r="G263" s="144"/>
    </row>
    <row r="264" spans="1:10" ht="24">
      <c r="A264" s="109" t="s">
        <v>61</v>
      </c>
      <c r="B264" s="110"/>
      <c r="C264" s="111"/>
      <c r="D264" s="85" t="s">
        <v>45</v>
      </c>
      <c r="E264" s="16" t="s">
        <v>46</v>
      </c>
      <c r="F264" s="16" t="s">
        <v>180</v>
      </c>
      <c r="G264" s="17" t="s">
        <v>47</v>
      </c>
      <c r="H264" s="94" t="s">
        <v>181</v>
      </c>
      <c r="I264" s="94" t="s">
        <v>182</v>
      </c>
      <c r="J264" s="94" t="s">
        <v>183</v>
      </c>
    </row>
    <row r="265" spans="1:7" ht="24">
      <c r="A265" s="112" t="s">
        <v>16</v>
      </c>
      <c r="B265" s="113"/>
      <c r="C265" s="114"/>
      <c r="D265" s="2"/>
      <c r="E265" s="13"/>
      <c r="F265" s="13"/>
      <c r="G265" s="7"/>
    </row>
    <row r="266" spans="1:7" ht="24">
      <c r="A266" s="60" t="s">
        <v>23</v>
      </c>
      <c r="B266" s="2"/>
      <c r="C266" s="10"/>
      <c r="D266" s="2"/>
      <c r="E266" s="13"/>
      <c r="F266" s="13"/>
      <c r="G266" s="7"/>
    </row>
    <row r="267" spans="1:7" ht="24">
      <c r="A267" s="9"/>
      <c r="B267" s="47" t="s">
        <v>27</v>
      </c>
      <c r="C267" s="48"/>
      <c r="D267" s="47"/>
      <c r="E267" s="49"/>
      <c r="F267" s="49"/>
      <c r="G267" s="50"/>
    </row>
    <row r="268" spans="1:10" ht="24">
      <c r="A268" s="8"/>
      <c r="B268" s="55"/>
      <c r="C268" s="56" t="s">
        <v>130</v>
      </c>
      <c r="D268" s="55"/>
      <c r="E268" s="57">
        <v>30000</v>
      </c>
      <c r="F268" s="57">
        <f>H268+I268+J268</f>
        <v>10000</v>
      </c>
      <c r="G268" s="58">
        <f>SUM(E268-F268)</f>
        <v>20000</v>
      </c>
      <c r="H268" s="97">
        <v>0</v>
      </c>
      <c r="I268" s="97">
        <v>5000</v>
      </c>
      <c r="J268" s="97">
        <v>5000</v>
      </c>
    </row>
    <row r="269" spans="1:10" ht="24.75" thickBot="1">
      <c r="A269" s="126" t="s">
        <v>57</v>
      </c>
      <c r="B269" s="127"/>
      <c r="C269" s="128"/>
      <c r="D269" s="21"/>
      <c r="E269" s="25">
        <f>SUM(E268)</f>
        <v>30000</v>
      </c>
      <c r="F269" s="25">
        <f>SUM(F268)</f>
        <v>10000</v>
      </c>
      <c r="G269" s="25">
        <f>SUM(G268)</f>
        <v>20000</v>
      </c>
      <c r="H269" s="102">
        <f>SUM(H268)</f>
        <v>0</v>
      </c>
      <c r="I269" s="102">
        <f>SUM(I268)</f>
        <v>5000</v>
      </c>
      <c r="J269" s="102">
        <f>SUM(J268)</f>
        <v>5000</v>
      </c>
    </row>
    <row r="270" spans="5:7" ht="24.75" thickTop="1">
      <c r="E270" s="1"/>
      <c r="F270" s="1"/>
      <c r="G270" s="1"/>
    </row>
    <row r="271" spans="1:7" ht="24">
      <c r="A271" s="105" t="s">
        <v>131</v>
      </c>
      <c r="B271" s="105"/>
      <c r="C271" s="105"/>
      <c r="D271" s="105"/>
      <c r="E271" s="105"/>
      <c r="F271" s="105"/>
      <c r="G271" s="105"/>
    </row>
    <row r="272" spans="1:7" ht="24">
      <c r="A272" s="150" t="s">
        <v>132</v>
      </c>
      <c r="B272" s="151"/>
      <c r="C272" s="151"/>
      <c r="D272" s="151"/>
      <c r="E272" s="151"/>
      <c r="F272" s="151"/>
      <c r="G272" s="152"/>
    </row>
    <row r="273" spans="1:10" ht="24">
      <c r="A273" s="109" t="s">
        <v>61</v>
      </c>
      <c r="B273" s="110"/>
      <c r="C273" s="111"/>
      <c r="D273" s="85" t="s">
        <v>45</v>
      </c>
      <c r="E273" s="16" t="s">
        <v>46</v>
      </c>
      <c r="F273" s="16" t="s">
        <v>180</v>
      </c>
      <c r="G273" s="17" t="s">
        <v>47</v>
      </c>
      <c r="H273" s="94" t="s">
        <v>181</v>
      </c>
      <c r="I273" s="94" t="s">
        <v>182</v>
      </c>
      <c r="J273" s="94" t="s">
        <v>183</v>
      </c>
    </row>
    <row r="274" spans="1:7" ht="24">
      <c r="A274" s="112" t="s">
        <v>1</v>
      </c>
      <c r="B274" s="113"/>
      <c r="C274" s="114"/>
      <c r="D274" s="2"/>
      <c r="E274" s="13"/>
      <c r="F274" s="13"/>
      <c r="G274" s="7"/>
    </row>
    <row r="275" spans="1:7" ht="24">
      <c r="A275" s="59" t="s">
        <v>7</v>
      </c>
      <c r="B275" s="2"/>
      <c r="C275" s="10"/>
      <c r="D275" s="2"/>
      <c r="E275" s="13"/>
      <c r="F275" s="13"/>
      <c r="G275" s="7"/>
    </row>
    <row r="276" spans="1:10" ht="24">
      <c r="A276" s="8"/>
      <c r="B276" s="47" t="s">
        <v>8</v>
      </c>
      <c r="C276" s="48"/>
      <c r="D276" s="47"/>
      <c r="E276" s="49">
        <v>127410</v>
      </c>
      <c r="F276" s="49">
        <f>H276+I276+J276</f>
        <v>57600</v>
      </c>
      <c r="G276" s="50">
        <f>SUM(E276-F276)</f>
        <v>69810</v>
      </c>
      <c r="H276" s="95">
        <v>19200</v>
      </c>
      <c r="I276" s="95">
        <v>19200</v>
      </c>
      <c r="J276" s="95">
        <v>19200</v>
      </c>
    </row>
    <row r="277" spans="1:10" ht="24">
      <c r="A277" s="8"/>
      <c r="B277" s="55" t="s">
        <v>9</v>
      </c>
      <c r="C277" s="56"/>
      <c r="D277" s="55"/>
      <c r="E277" s="57">
        <v>15120</v>
      </c>
      <c r="F277" s="49">
        <f>H277+I277+J277</f>
        <v>0</v>
      </c>
      <c r="G277" s="58">
        <f>SUM(E277-F277)</f>
        <v>15120</v>
      </c>
      <c r="H277" s="97">
        <v>0</v>
      </c>
      <c r="I277" s="97">
        <v>0</v>
      </c>
      <c r="J277" s="97">
        <v>0</v>
      </c>
    </row>
    <row r="278" spans="1:10" ht="24">
      <c r="A278" s="11"/>
      <c r="B278" s="110" t="s">
        <v>53</v>
      </c>
      <c r="C278" s="111"/>
      <c r="D278" s="4"/>
      <c r="E278" s="14">
        <f>SUM(E276:E277)</f>
        <v>142530</v>
      </c>
      <c r="F278" s="14">
        <f>SUM(F276:F277)</f>
        <v>57600</v>
      </c>
      <c r="G278" s="14">
        <f>SUM(G276:G277)</f>
        <v>84930</v>
      </c>
      <c r="H278" s="98">
        <f>SUM(H276:H277)</f>
        <v>19200</v>
      </c>
      <c r="I278" s="98">
        <f>SUM(I276:I277)</f>
        <v>19200</v>
      </c>
      <c r="J278" s="98">
        <f>SUM(J276:J277)</f>
        <v>19200</v>
      </c>
    </row>
    <row r="279" spans="1:10" ht="24">
      <c r="A279" s="118" t="s">
        <v>59</v>
      </c>
      <c r="B279" s="119"/>
      <c r="C279" s="120"/>
      <c r="D279" s="26"/>
      <c r="E279" s="27">
        <f>SUM(E278)</f>
        <v>142530</v>
      </c>
      <c r="F279" s="27">
        <f>SUM(F278)</f>
        <v>57600</v>
      </c>
      <c r="G279" s="27">
        <f>SUM(G278)</f>
        <v>84930</v>
      </c>
      <c r="H279" s="98">
        <f>SUM(H278)</f>
        <v>19200</v>
      </c>
      <c r="I279" s="98">
        <f>SUM(I278)</f>
        <v>19200</v>
      </c>
      <c r="J279" s="98">
        <f>SUM(J278)</f>
        <v>19200</v>
      </c>
    </row>
    <row r="280" spans="1:10" ht="24">
      <c r="A280" s="112" t="s">
        <v>16</v>
      </c>
      <c r="B280" s="113"/>
      <c r="C280" s="114"/>
      <c r="D280" s="2"/>
      <c r="E280" s="13"/>
      <c r="F280" s="13"/>
      <c r="G280" s="7"/>
      <c r="H280" s="99"/>
      <c r="I280" s="99"/>
      <c r="J280" s="99"/>
    </row>
    <row r="281" spans="1:10" ht="24">
      <c r="A281" s="9" t="s">
        <v>17</v>
      </c>
      <c r="B281" s="2"/>
      <c r="C281" s="10"/>
      <c r="D281" s="2"/>
      <c r="E281" s="13"/>
      <c r="F281" s="13"/>
      <c r="G281" s="7"/>
      <c r="H281" s="99"/>
      <c r="I281" s="99"/>
      <c r="J281" s="99"/>
    </row>
    <row r="282" spans="1:10" ht="24">
      <c r="A282" s="8"/>
      <c r="B282" s="2" t="s">
        <v>19</v>
      </c>
      <c r="C282" s="10"/>
      <c r="D282" s="2"/>
      <c r="E282" s="13">
        <v>1189</v>
      </c>
      <c r="F282" s="49">
        <f>H282+I282+J282</f>
        <v>0</v>
      </c>
      <c r="G282" s="7">
        <f>SUM(E282-F282)</f>
        <v>1189</v>
      </c>
      <c r="H282" s="99">
        <v>0</v>
      </c>
      <c r="I282" s="99">
        <v>0</v>
      </c>
      <c r="J282" s="99">
        <v>0</v>
      </c>
    </row>
    <row r="283" spans="1:10" ht="24">
      <c r="A283" s="11"/>
      <c r="B283" s="110" t="s">
        <v>54</v>
      </c>
      <c r="C283" s="111"/>
      <c r="D283" s="4"/>
      <c r="E283" s="14">
        <f>SUM(E282:E282)</f>
        <v>1189</v>
      </c>
      <c r="F283" s="14">
        <f>SUM(F282:F282)</f>
        <v>0</v>
      </c>
      <c r="G283" s="14">
        <f>SUM(G282:G282)</f>
        <v>1189</v>
      </c>
      <c r="H283" s="98">
        <f>SUM(H282:H282)</f>
        <v>0</v>
      </c>
      <c r="I283" s="98">
        <f>SUM(I282:I282)</f>
        <v>0</v>
      </c>
      <c r="J283" s="98">
        <f>SUM(J282:J282)</f>
        <v>0</v>
      </c>
    </row>
    <row r="284" spans="1:10" ht="24">
      <c r="A284" s="60" t="s">
        <v>23</v>
      </c>
      <c r="B284" s="2"/>
      <c r="C284" s="10"/>
      <c r="D284" s="2"/>
      <c r="E284" s="13"/>
      <c r="F284" s="13"/>
      <c r="G284" s="7"/>
      <c r="H284" s="99"/>
      <c r="I284" s="99"/>
      <c r="J284" s="99"/>
    </row>
    <row r="285" spans="1:10" ht="24">
      <c r="A285" s="8"/>
      <c r="B285" s="47" t="s">
        <v>24</v>
      </c>
      <c r="C285" s="48"/>
      <c r="D285" s="47"/>
      <c r="E285" s="49">
        <v>151300</v>
      </c>
      <c r="F285" s="49">
        <f>H285+I285+J285</f>
        <v>60390</v>
      </c>
      <c r="G285" s="50">
        <f>SUM(E285-F285)</f>
        <v>90910</v>
      </c>
      <c r="H285" s="95">
        <v>16590</v>
      </c>
      <c r="I285" s="95">
        <v>25200</v>
      </c>
      <c r="J285" s="95">
        <v>18600</v>
      </c>
    </row>
    <row r="286" spans="1:10" ht="24">
      <c r="A286" s="8"/>
      <c r="B286" s="51" t="s">
        <v>25</v>
      </c>
      <c r="C286" s="52"/>
      <c r="D286" s="51"/>
      <c r="E286" s="53">
        <v>10000</v>
      </c>
      <c r="F286" s="49">
        <f>H286+I286+J286</f>
        <v>0</v>
      </c>
      <c r="G286" s="54">
        <f>SUM(E286-F286)</f>
        <v>10000</v>
      </c>
      <c r="H286" s="96">
        <v>0</v>
      </c>
      <c r="I286" s="96"/>
      <c r="J286" s="96">
        <v>0</v>
      </c>
    </row>
    <row r="287" spans="1:10" ht="24">
      <c r="A287" s="8"/>
      <c r="B287" s="51" t="s">
        <v>27</v>
      </c>
      <c r="C287" s="52"/>
      <c r="D287" s="51"/>
      <c r="E287" s="53"/>
      <c r="F287" s="53"/>
      <c r="G287" s="54"/>
      <c r="H287" s="96"/>
      <c r="I287" s="96"/>
      <c r="J287" s="96"/>
    </row>
    <row r="288" spans="1:10" ht="24">
      <c r="A288" s="8"/>
      <c r="B288" s="55"/>
      <c r="C288" s="56" t="s">
        <v>28</v>
      </c>
      <c r="D288" s="55"/>
      <c r="E288" s="57">
        <v>6640</v>
      </c>
      <c r="F288" s="49">
        <f>H288+I288+J288</f>
        <v>3490</v>
      </c>
      <c r="G288" s="58">
        <f>SUM(E288-F288)</f>
        <v>3150</v>
      </c>
      <c r="H288" s="97">
        <v>0</v>
      </c>
      <c r="I288" s="97">
        <v>1740</v>
      </c>
      <c r="J288" s="97">
        <v>1750</v>
      </c>
    </row>
    <row r="289" spans="1:10" ht="24">
      <c r="A289" s="11"/>
      <c r="B289" s="110" t="s">
        <v>55</v>
      </c>
      <c r="C289" s="111"/>
      <c r="D289" s="4"/>
      <c r="E289" s="14">
        <f>SUM(E285:E288)</f>
        <v>167940</v>
      </c>
      <c r="F289" s="14">
        <f>SUM(F285:F288)</f>
        <v>63880</v>
      </c>
      <c r="G289" s="14">
        <f>SUM(G285:G288)</f>
        <v>104060</v>
      </c>
      <c r="H289" s="98">
        <f>SUM(H285:H288)</f>
        <v>16590</v>
      </c>
      <c r="I289" s="98">
        <f>SUM(I285:I288)</f>
        <v>26940</v>
      </c>
      <c r="J289" s="98">
        <f>SUM(J285:J288)</f>
        <v>20350</v>
      </c>
    </row>
    <row r="290" spans="1:10" ht="24">
      <c r="A290" s="59" t="s">
        <v>33</v>
      </c>
      <c r="B290" s="2"/>
      <c r="C290" s="10"/>
      <c r="D290" s="2"/>
      <c r="E290" s="13"/>
      <c r="F290" s="13"/>
      <c r="G290" s="7"/>
      <c r="H290" s="99"/>
      <c r="I290" s="99"/>
      <c r="J290" s="99"/>
    </row>
    <row r="291" spans="1:10" ht="24">
      <c r="A291" s="8"/>
      <c r="B291" s="47" t="s">
        <v>34</v>
      </c>
      <c r="C291" s="48"/>
      <c r="D291" s="47"/>
      <c r="E291" s="49">
        <v>10</v>
      </c>
      <c r="F291" s="49">
        <f>H291+I291+J291</f>
        <v>0</v>
      </c>
      <c r="G291" s="50">
        <f>SUM(E291-F291)</f>
        <v>10</v>
      </c>
      <c r="H291" s="95">
        <v>0</v>
      </c>
      <c r="I291" s="95">
        <v>0</v>
      </c>
      <c r="J291" s="95">
        <v>0</v>
      </c>
    </row>
    <row r="292" spans="1:10" ht="24">
      <c r="A292" s="8"/>
      <c r="B292" s="51" t="s">
        <v>35</v>
      </c>
      <c r="C292" s="52"/>
      <c r="D292" s="51"/>
      <c r="E292" s="53">
        <v>135</v>
      </c>
      <c r="F292" s="49">
        <f>H292+I292+J292</f>
        <v>0</v>
      </c>
      <c r="G292" s="54">
        <f>SUM(E292-F292)</f>
        <v>135</v>
      </c>
      <c r="H292" s="96">
        <v>0</v>
      </c>
      <c r="I292" s="96">
        <v>0</v>
      </c>
      <c r="J292" s="96">
        <v>0</v>
      </c>
    </row>
    <row r="293" spans="1:10" ht="24">
      <c r="A293" s="8"/>
      <c r="B293" s="55" t="s">
        <v>115</v>
      </c>
      <c r="C293" s="56"/>
      <c r="D293" s="55"/>
      <c r="E293" s="57">
        <v>0</v>
      </c>
      <c r="F293" s="49">
        <f>H293+I293+J293</f>
        <v>0</v>
      </c>
      <c r="G293" s="58">
        <f>SUM(E293-F293)</f>
        <v>0</v>
      </c>
      <c r="H293" s="97">
        <v>0</v>
      </c>
      <c r="I293" s="97">
        <v>0</v>
      </c>
      <c r="J293" s="97">
        <v>0</v>
      </c>
    </row>
    <row r="294" spans="1:10" ht="24">
      <c r="A294" s="11"/>
      <c r="B294" s="110" t="s">
        <v>60</v>
      </c>
      <c r="C294" s="111"/>
      <c r="D294" s="4"/>
      <c r="E294" s="14">
        <f>SUM(E291:E293)</f>
        <v>145</v>
      </c>
      <c r="F294" s="14">
        <f>SUM(F291:F293)</f>
        <v>0</v>
      </c>
      <c r="G294" s="14">
        <f>SUM(G291:G293)</f>
        <v>145</v>
      </c>
      <c r="H294" s="98">
        <f>SUM(H291:H293)</f>
        <v>0</v>
      </c>
      <c r="I294" s="98">
        <f>SUM(I291:I293)</f>
        <v>0</v>
      </c>
      <c r="J294" s="98">
        <f>SUM(J291:J293)</f>
        <v>0</v>
      </c>
    </row>
    <row r="295" spans="1:10" ht="24">
      <c r="A295" s="118" t="s">
        <v>57</v>
      </c>
      <c r="B295" s="119"/>
      <c r="C295" s="120"/>
      <c r="D295" s="22"/>
      <c r="E295" s="27">
        <f>SUM(E283+E289+E294)</f>
        <v>169274</v>
      </c>
      <c r="F295" s="27">
        <f>SUM(F283+F289+F294)</f>
        <v>63880</v>
      </c>
      <c r="G295" s="27">
        <f>SUM(G283+G289+G294)</f>
        <v>105394</v>
      </c>
      <c r="H295" s="98">
        <f>SUM(H283+H289+H294)</f>
        <v>16590</v>
      </c>
      <c r="I295" s="98">
        <f>SUM(I283+I289+I294)</f>
        <v>26940</v>
      </c>
      <c r="J295" s="98">
        <f>SUM(J283+J289+J294)</f>
        <v>20350</v>
      </c>
    </row>
    <row r="296" spans="1:10" ht="24">
      <c r="A296" s="112" t="s">
        <v>49</v>
      </c>
      <c r="B296" s="121"/>
      <c r="C296" s="121"/>
      <c r="D296" s="35"/>
      <c r="E296" s="13"/>
      <c r="F296" s="13"/>
      <c r="G296" s="7"/>
      <c r="H296" s="99"/>
      <c r="I296" s="99"/>
      <c r="J296" s="99"/>
    </row>
    <row r="297" spans="1:10" ht="24">
      <c r="A297" s="61" t="s">
        <v>50</v>
      </c>
      <c r="B297" s="2"/>
      <c r="D297" s="36"/>
      <c r="E297" s="13"/>
      <c r="F297" s="13"/>
      <c r="G297" s="7"/>
      <c r="H297" s="99"/>
      <c r="I297" s="99"/>
      <c r="J297" s="99"/>
    </row>
    <row r="298" spans="1:10" ht="24">
      <c r="A298" s="8"/>
      <c r="B298" s="10" t="s">
        <v>133</v>
      </c>
      <c r="D298" s="36"/>
      <c r="E298" s="13">
        <v>200000</v>
      </c>
      <c r="F298" s="49">
        <f>H298+I298+J298</f>
        <v>0</v>
      </c>
      <c r="G298" s="7">
        <f>SUM(E298-F298)</f>
        <v>200000</v>
      </c>
      <c r="H298" s="99">
        <v>0</v>
      </c>
      <c r="I298" s="99">
        <v>0</v>
      </c>
      <c r="J298" s="99">
        <v>0</v>
      </c>
    </row>
    <row r="299" spans="1:10" ht="24">
      <c r="A299" s="118" t="s">
        <v>58</v>
      </c>
      <c r="B299" s="119"/>
      <c r="C299" s="120"/>
      <c r="D299" s="22"/>
      <c r="E299" s="23">
        <f>SUM(E298:E298)</f>
        <v>200000</v>
      </c>
      <c r="F299" s="23">
        <f>SUM(F298:F298)</f>
        <v>0</v>
      </c>
      <c r="G299" s="23">
        <f>SUM(G298:G298)</f>
        <v>200000</v>
      </c>
      <c r="H299" s="101">
        <f>SUM(H298:H298)</f>
        <v>0</v>
      </c>
      <c r="I299" s="101">
        <f>SUM(I298:I298)</f>
        <v>0</v>
      </c>
      <c r="J299" s="101">
        <f>SUM(J298:J298)</f>
        <v>0</v>
      </c>
    </row>
    <row r="300" spans="1:10" ht="24.75" thickBot="1">
      <c r="A300" s="123" t="s">
        <v>63</v>
      </c>
      <c r="B300" s="124"/>
      <c r="C300" s="125"/>
      <c r="D300" s="24"/>
      <c r="E300" s="25">
        <f>SUM(E279+E295+E299)</f>
        <v>511804</v>
      </c>
      <c r="F300" s="25">
        <f>SUM(F279+F295+F299)</f>
        <v>121480</v>
      </c>
      <c r="G300" s="25">
        <f>SUM(G279+G295+G299)</f>
        <v>390324</v>
      </c>
      <c r="H300" s="102">
        <f>SUM(H279+H295+H299)</f>
        <v>35790</v>
      </c>
      <c r="I300" s="102">
        <f>SUM(I279+I295+I299)</f>
        <v>46140</v>
      </c>
      <c r="J300" s="102">
        <f>SUM(J279+J295+J299)</f>
        <v>39550</v>
      </c>
    </row>
    <row r="301" ht="24.75" thickTop="1"/>
    <row r="302" spans="1:7" ht="24">
      <c r="A302" s="150" t="s">
        <v>134</v>
      </c>
      <c r="B302" s="151"/>
      <c r="C302" s="151"/>
      <c r="D302" s="151"/>
      <c r="E302" s="151"/>
      <c r="F302" s="151"/>
      <c r="G302" s="152"/>
    </row>
    <row r="303" spans="1:10" s="34" customFormat="1" ht="24">
      <c r="A303" s="109" t="s">
        <v>61</v>
      </c>
      <c r="B303" s="110"/>
      <c r="C303" s="111"/>
      <c r="D303" s="85" t="s">
        <v>45</v>
      </c>
      <c r="E303" s="16" t="s">
        <v>46</v>
      </c>
      <c r="F303" s="16" t="s">
        <v>180</v>
      </c>
      <c r="G303" s="17" t="s">
        <v>47</v>
      </c>
      <c r="H303" s="94" t="s">
        <v>181</v>
      </c>
      <c r="I303" s="94" t="s">
        <v>182</v>
      </c>
      <c r="J303" s="94" t="s">
        <v>183</v>
      </c>
    </row>
    <row r="304" spans="1:7" ht="24">
      <c r="A304" s="112" t="s">
        <v>16</v>
      </c>
      <c r="B304" s="113"/>
      <c r="C304" s="114"/>
      <c r="D304" s="2"/>
      <c r="E304" s="13"/>
      <c r="F304" s="13"/>
      <c r="G304" s="7"/>
    </row>
    <row r="305" spans="1:7" ht="24">
      <c r="A305" s="60" t="s">
        <v>23</v>
      </c>
      <c r="B305" s="2"/>
      <c r="C305" s="10"/>
      <c r="D305" s="2"/>
      <c r="E305" s="13"/>
      <c r="F305" s="13"/>
      <c r="G305" s="7"/>
    </row>
    <row r="306" spans="1:7" ht="24">
      <c r="A306" s="8"/>
      <c r="B306" s="2" t="s">
        <v>27</v>
      </c>
      <c r="C306" s="48"/>
      <c r="D306" s="47"/>
      <c r="E306" s="49"/>
      <c r="F306" s="49"/>
      <c r="G306" s="50"/>
    </row>
    <row r="307" spans="1:10" ht="24">
      <c r="A307" s="8"/>
      <c r="B307" s="2"/>
      <c r="C307" s="52" t="s">
        <v>135</v>
      </c>
      <c r="D307" s="51"/>
      <c r="E307" s="53">
        <v>20000</v>
      </c>
      <c r="F307" s="53">
        <f>H307+I307+J307</f>
        <v>19935</v>
      </c>
      <c r="G307" s="54">
        <f>SUM(E307-F307)</f>
        <v>65</v>
      </c>
      <c r="H307" s="96">
        <v>19935</v>
      </c>
      <c r="I307" s="96">
        <v>0</v>
      </c>
      <c r="J307" s="96">
        <v>0</v>
      </c>
    </row>
    <row r="308" spans="1:10" ht="24">
      <c r="A308" s="8"/>
      <c r="B308" s="2"/>
      <c r="C308" s="52" t="s">
        <v>136</v>
      </c>
      <c r="D308" s="51"/>
      <c r="E308" s="53">
        <v>453600</v>
      </c>
      <c r="F308" s="53">
        <f>H308+I308+J308</f>
        <v>453600</v>
      </c>
      <c r="G308" s="54">
        <f>SUM(E308-F308)</f>
        <v>0</v>
      </c>
      <c r="H308" s="96">
        <v>0</v>
      </c>
      <c r="I308" s="96">
        <v>453600</v>
      </c>
      <c r="J308" s="96">
        <v>0</v>
      </c>
    </row>
    <row r="309" spans="1:10" ht="24">
      <c r="A309" s="8"/>
      <c r="B309" s="2"/>
      <c r="C309" s="52" t="s">
        <v>137</v>
      </c>
      <c r="D309" s="51"/>
      <c r="E309" s="53">
        <v>8000</v>
      </c>
      <c r="F309" s="53">
        <f>H309+I309+J309</f>
        <v>0</v>
      </c>
      <c r="G309" s="54">
        <f>SUM(E309-F309)</f>
        <v>8000</v>
      </c>
      <c r="H309" s="96">
        <v>0</v>
      </c>
      <c r="I309" s="96">
        <v>0</v>
      </c>
      <c r="J309" s="96">
        <v>0</v>
      </c>
    </row>
    <row r="310" spans="1:10" ht="24">
      <c r="A310" s="8"/>
      <c r="B310" s="2"/>
      <c r="C310" s="56" t="s">
        <v>165</v>
      </c>
      <c r="D310" s="55"/>
      <c r="E310" s="57">
        <v>3000</v>
      </c>
      <c r="F310" s="53">
        <f>H310+I310+J310</f>
        <v>0</v>
      </c>
      <c r="G310" s="58">
        <f>SUM(E310-F310)</f>
        <v>3000</v>
      </c>
      <c r="H310" s="97">
        <v>0</v>
      </c>
      <c r="I310" s="97">
        <v>0</v>
      </c>
      <c r="J310" s="97">
        <v>0</v>
      </c>
    </row>
    <row r="311" spans="1:10" ht="24">
      <c r="A311" s="11"/>
      <c r="B311" s="110" t="s">
        <v>55</v>
      </c>
      <c r="C311" s="111"/>
      <c r="D311" s="4"/>
      <c r="E311" s="14">
        <f>SUM(E306:E310)</f>
        <v>484600</v>
      </c>
      <c r="F311" s="14">
        <f>SUM(F306:F310)</f>
        <v>473535</v>
      </c>
      <c r="G311" s="14">
        <f>SUM(G306:G310)</f>
        <v>11065</v>
      </c>
      <c r="H311" s="98">
        <f>SUM(H306:H310)</f>
        <v>19935</v>
      </c>
      <c r="I311" s="98">
        <f>SUM(I306:I310)</f>
        <v>453600</v>
      </c>
      <c r="J311" s="98">
        <f>SUM(J306:J310)</f>
        <v>0</v>
      </c>
    </row>
    <row r="312" spans="1:10" ht="24">
      <c r="A312" s="59" t="s">
        <v>33</v>
      </c>
      <c r="B312" s="2"/>
      <c r="C312" s="10"/>
      <c r="D312" s="2"/>
      <c r="E312" s="13"/>
      <c r="F312" s="13"/>
      <c r="G312" s="7"/>
      <c r="H312" s="99"/>
      <c r="I312" s="99"/>
      <c r="J312" s="99"/>
    </row>
    <row r="313" spans="1:10" ht="24">
      <c r="A313" s="8"/>
      <c r="B313" s="2" t="s">
        <v>138</v>
      </c>
      <c r="C313" s="10"/>
      <c r="D313" s="2"/>
      <c r="E313" s="13">
        <v>961380</v>
      </c>
      <c r="F313" s="53">
        <f>H313+I313+J313</f>
        <v>0</v>
      </c>
      <c r="G313" s="7">
        <f>SUM(E313-F313)</f>
        <v>961380</v>
      </c>
      <c r="H313" s="99">
        <v>0</v>
      </c>
      <c r="I313" s="99">
        <v>0</v>
      </c>
      <c r="J313" s="99">
        <v>0</v>
      </c>
    </row>
    <row r="314" spans="1:10" ht="24">
      <c r="A314" s="11"/>
      <c r="B314" s="110" t="s">
        <v>60</v>
      </c>
      <c r="C314" s="111"/>
      <c r="D314" s="4"/>
      <c r="E314" s="14">
        <f>SUM(E313:E313)</f>
        <v>961380</v>
      </c>
      <c r="F314" s="14">
        <f>SUM(F313:F313)</f>
        <v>0</v>
      </c>
      <c r="G314" s="14">
        <f>SUM(G313:G313)</f>
        <v>961380</v>
      </c>
      <c r="H314" s="98">
        <f>SUM(H313:H313)</f>
        <v>0</v>
      </c>
      <c r="I314" s="98">
        <f>SUM(I313:I313)</f>
        <v>0</v>
      </c>
      <c r="J314" s="98">
        <f>SUM(J313:J313)</f>
        <v>0</v>
      </c>
    </row>
    <row r="315" spans="1:10" ht="24">
      <c r="A315" s="118" t="s">
        <v>57</v>
      </c>
      <c r="B315" s="119"/>
      <c r="C315" s="120"/>
      <c r="D315" s="22"/>
      <c r="E315" s="23">
        <f>SUM(E311+E314)</f>
        <v>1445980</v>
      </c>
      <c r="F315" s="23">
        <f>SUM(F311+F314)</f>
        <v>473535</v>
      </c>
      <c r="G315" s="23">
        <f>SUM(G311+G314)</f>
        <v>972445</v>
      </c>
      <c r="H315" s="101">
        <f>SUM(H311+H314)</f>
        <v>19935</v>
      </c>
      <c r="I315" s="101">
        <f>SUM(I311+I314)</f>
        <v>453600</v>
      </c>
      <c r="J315" s="101">
        <f>SUM(J311+J314)</f>
        <v>0</v>
      </c>
    </row>
    <row r="316" spans="1:10" ht="24">
      <c r="A316" s="112" t="s">
        <v>80</v>
      </c>
      <c r="B316" s="113"/>
      <c r="C316" s="114"/>
      <c r="D316" s="2"/>
      <c r="E316" s="13"/>
      <c r="F316" s="13"/>
      <c r="G316" s="7"/>
      <c r="H316" s="99"/>
      <c r="I316" s="99"/>
      <c r="J316" s="99"/>
    </row>
    <row r="317" spans="1:10" ht="24">
      <c r="A317" s="60" t="s">
        <v>81</v>
      </c>
      <c r="B317" s="2"/>
      <c r="C317" s="10"/>
      <c r="D317" s="2"/>
      <c r="E317" s="13"/>
      <c r="F317" s="13"/>
      <c r="G317" s="7"/>
      <c r="H317" s="99"/>
      <c r="I317" s="99"/>
      <c r="J317" s="99"/>
    </row>
    <row r="318" spans="1:10" ht="24">
      <c r="A318" s="8"/>
      <c r="B318" s="61" t="s">
        <v>139</v>
      </c>
      <c r="C318" s="10"/>
      <c r="D318" s="2"/>
      <c r="E318" s="13"/>
      <c r="F318" s="13"/>
      <c r="G318" s="7"/>
      <c r="H318" s="99"/>
      <c r="I318" s="99"/>
      <c r="J318" s="99"/>
    </row>
    <row r="319" spans="1:10" ht="24">
      <c r="A319" s="8"/>
      <c r="B319" s="29"/>
      <c r="C319" s="48" t="s">
        <v>141</v>
      </c>
      <c r="D319" s="47"/>
      <c r="E319" s="49">
        <v>30000</v>
      </c>
      <c r="F319" s="53">
        <f>H319+I319+J319</f>
        <v>0</v>
      </c>
      <c r="G319" s="50">
        <f>SUM(E319-F319)</f>
        <v>30000</v>
      </c>
      <c r="H319" s="95">
        <v>0</v>
      </c>
      <c r="I319" s="95">
        <v>0</v>
      </c>
      <c r="J319" s="95">
        <v>0</v>
      </c>
    </row>
    <row r="320" spans="1:10" ht="24">
      <c r="A320" s="8"/>
      <c r="B320" s="2"/>
      <c r="C320" s="56" t="s">
        <v>142</v>
      </c>
      <c r="D320" s="55"/>
      <c r="E320" s="57">
        <v>876000</v>
      </c>
      <c r="F320" s="53">
        <f>H320+I320+J320</f>
        <v>0</v>
      </c>
      <c r="G320" s="58">
        <f>SUM(E320-F320)</f>
        <v>876000</v>
      </c>
      <c r="H320" s="97">
        <v>0</v>
      </c>
      <c r="I320" s="97">
        <v>0</v>
      </c>
      <c r="J320" s="97">
        <v>0</v>
      </c>
    </row>
    <row r="321" spans="1:10" ht="24">
      <c r="A321" s="11"/>
      <c r="B321" s="110" t="s">
        <v>84</v>
      </c>
      <c r="C321" s="111"/>
      <c r="D321" s="4"/>
      <c r="E321" s="14">
        <f>SUM(E319:E320)</f>
        <v>906000</v>
      </c>
      <c r="F321" s="14">
        <f>SUM(F319:F320)</f>
        <v>0</v>
      </c>
      <c r="G321" s="14">
        <f>SUM(G319:G320)</f>
        <v>906000</v>
      </c>
      <c r="H321" s="98">
        <f>SUM(H319:H320)</f>
        <v>0</v>
      </c>
      <c r="I321" s="98">
        <f>SUM(I319:I320)</f>
        <v>0</v>
      </c>
      <c r="J321" s="98">
        <f>SUM(J319:J320)</f>
        <v>0</v>
      </c>
    </row>
    <row r="322" spans="1:10" ht="24">
      <c r="A322" s="153" t="s">
        <v>140</v>
      </c>
      <c r="B322" s="154"/>
      <c r="C322" s="155"/>
      <c r="D322" s="22"/>
      <c r="E322" s="27">
        <f>SUM(E321)</f>
        <v>906000</v>
      </c>
      <c r="F322" s="27">
        <f>SUM(F321)</f>
        <v>0</v>
      </c>
      <c r="G322" s="27">
        <f>SUM(G321)</f>
        <v>906000</v>
      </c>
      <c r="H322" s="98">
        <f>SUM(H321)</f>
        <v>0</v>
      </c>
      <c r="I322" s="98">
        <f>SUM(I321)</f>
        <v>0</v>
      </c>
      <c r="J322" s="98">
        <f>SUM(J321)</f>
        <v>0</v>
      </c>
    </row>
    <row r="323" spans="1:10" ht="24.75" thickBot="1">
      <c r="A323" s="156" t="s">
        <v>143</v>
      </c>
      <c r="B323" s="157"/>
      <c r="C323" s="158"/>
      <c r="D323" s="37"/>
      <c r="E323" s="38">
        <f>SUM(E315+E322)</f>
        <v>2351980</v>
      </c>
      <c r="F323" s="38">
        <f>SUM(F315+F322)</f>
        <v>473535</v>
      </c>
      <c r="G323" s="38">
        <f>SUM(G315+G322)</f>
        <v>1878445</v>
      </c>
      <c r="H323" s="104">
        <f>SUM(H315+H322)</f>
        <v>19935</v>
      </c>
      <c r="I323" s="104">
        <f>SUM(I315+I322)</f>
        <v>453600</v>
      </c>
      <c r="J323" s="104">
        <f>SUM(J315+J322)</f>
        <v>0</v>
      </c>
    </row>
    <row r="324" ht="24.75" thickTop="1"/>
    <row r="325" spans="1:7" ht="24">
      <c r="A325" s="105" t="s">
        <v>144</v>
      </c>
      <c r="B325" s="105"/>
      <c r="C325" s="105"/>
      <c r="D325" s="105"/>
      <c r="E325" s="105"/>
      <c r="F325" s="105"/>
      <c r="G325" s="105"/>
    </row>
    <row r="326" spans="1:7" ht="24">
      <c r="A326" s="150" t="s">
        <v>145</v>
      </c>
      <c r="B326" s="151"/>
      <c r="C326" s="151"/>
      <c r="D326" s="151"/>
      <c r="E326" s="151"/>
      <c r="F326" s="151"/>
      <c r="G326" s="152"/>
    </row>
    <row r="327" spans="1:10" ht="24">
      <c r="A327" s="109" t="s">
        <v>61</v>
      </c>
      <c r="B327" s="110"/>
      <c r="C327" s="111"/>
      <c r="D327" s="85" t="s">
        <v>45</v>
      </c>
      <c r="E327" s="16" t="s">
        <v>46</v>
      </c>
      <c r="F327" s="16" t="s">
        <v>180</v>
      </c>
      <c r="G327" s="17" t="s">
        <v>47</v>
      </c>
      <c r="H327" s="94" t="s">
        <v>181</v>
      </c>
      <c r="I327" s="94" t="s">
        <v>182</v>
      </c>
      <c r="J327" s="94" t="s">
        <v>183</v>
      </c>
    </row>
    <row r="328" spans="1:7" ht="24">
      <c r="A328" s="112" t="s">
        <v>16</v>
      </c>
      <c r="B328" s="113"/>
      <c r="C328" s="114"/>
      <c r="D328" s="2"/>
      <c r="E328" s="13"/>
      <c r="F328" s="13"/>
      <c r="G328" s="7"/>
    </row>
    <row r="329" spans="1:7" ht="24">
      <c r="A329" s="60" t="s">
        <v>23</v>
      </c>
      <c r="B329" s="2"/>
      <c r="C329" s="10"/>
      <c r="D329" s="2"/>
      <c r="E329" s="13"/>
      <c r="F329" s="13"/>
      <c r="G329" s="7"/>
    </row>
    <row r="330" spans="1:7" ht="24">
      <c r="A330" s="8"/>
      <c r="B330" s="47" t="s">
        <v>27</v>
      </c>
      <c r="C330" s="48"/>
      <c r="D330" s="47"/>
      <c r="E330" s="49"/>
      <c r="F330" s="49"/>
      <c r="G330" s="50"/>
    </row>
    <row r="331" spans="1:10" ht="24">
      <c r="A331" s="8"/>
      <c r="B331" s="55"/>
      <c r="C331" s="56" t="s">
        <v>146</v>
      </c>
      <c r="D331" s="55"/>
      <c r="E331" s="57">
        <v>150000</v>
      </c>
      <c r="F331" s="53">
        <f>H331+I331+J331</f>
        <v>0</v>
      </c>
      <c r="G331" s="58">
        <f>SUM(E331-F331)</f>
        <v>150000</v>
      </c>
      <c r="H331" s="97">
        <v>0</v>
      </c>
      <c r="I331" s="97">
        <v>0</v>
      </c>
      <c r="J331" s="97">
        <v>0</v>
      </c>
    </row>
    <row r="332" spans="1:10" ht="24">
      <c r="A332" s="11"/>
      <c r="B332" s="110" t="s">
        <v>55</v>
      </c>
      <c r="C332" s="111"/>
      <c r="D332" s="4"/>
      <c r="E332" s="14">
        <f>SUM(E330:E331)</f>
        <v>150000</v>
      </c>
      <c r="F332" s="14">
        <f>SUM(F330:F331)</f>
        <v>0</v>
      </c>
      <c r="G332" s="14">
        <f>SUM(G330:G331)</f>
        <v>150000</v>
      </c>
      <c r="H332" s="98">
        <f>SUM(H330:H331)</f>
        <v>0</v>
      </c>
      <c r="I332" s="98">
        <f>SUM(I330:I331)</f>
        <v>0</v>
      </c>
      <c r="J332" s="98">
        <f>SUM(J330:J331)</f>
        <v>0</v>
      </c>
    </row>
    <row r="333" spans="1:10" ht="24">
      <c r="A333" s="59" t="s">
        <v>33</v>
      </c>
      <c r="B333" s="2"/>
      <c r="C333" s="10"/>
      <c r="D333" s="2"/>
      <c r="E333" s="13"/>
      <c r="F333" s="13"/>
      <c r="G333" s="7"/>
      <c r="H333" s="99"/>
      <c r="I333" s="99"/>
      <c r="J333" s="99"/>
    </row>
    <row r="334" spans="1:10" ht="24">
      <c r="A334" s="8"/>
      <c r="B334" s="2" t="s">
        <v>147</v>
      </c>
      <c r="C334" s="10"/>
      <c r="D334" s="2"/>
      <c r="E334" s="13">
        <v>80000</v>
      </c>
      <c r="F334" s="53">
        <f>H334+I334+J334</f>
        <v>79985</v>
      </c>
      <c r="G334" s="7">
        <f>SUM(E334-F334)</f>
        <v>15</v>
      </c>
      <c r="H334" s="99">
        <v>79985</v>
      </c>
      <c r="I334" s="99">
        <v>0</v>
      </c>
      <c r="J334" s="99">
        <v>0</v>
      </c>
    </row>
    <row r="335" spans="1:10" ht="24">
      <c r="A335" s="11"/>
      <c r="B335" s="110" t="s">
        <v>60</v>
      </c>
      <c r="C335" s="111"/>
      <c r="D335" s="4"/>
      <c r="E335" s="14">
        <f>SUM(E334:E334)</f>
        <v>80000</v>
      </c>
      <c r="F335" s="14">
        <f>SUM(F334:F334)</f>
        <v>79985</v>
      </c>
      <c r="G335" s="14">
        <f>SUM(G334:G334)</f>
        <v>15</v>
      </c>
      <c r="H335" s="98">
        <f>SUM(H334:H334)</f>
        <v>79985</v>
      </c>
      <c r="I335" s="98">
        <f>SUM(I334:I334)</f>
        <v>0</v>
      </c>
      <c r="J335" s="98">
        <f>SUM(J334:J334)</f>
        <v>0</v>
      </c>
    </row>
    <row r="336" spans="1:10" ht="24">
      <c r="A336" s="118" t="s">
        <v>57</v>
      </c>
      <c r="B336" s="119"/>
      <c r="C336" s="120"/>
      <c r="D336" s="22"/>
      <c r="E336" s="27">
        <f>SUM(E332+E335)</f>
        <v>230000</v>
      </c>
      <c r="F336" s="27">
        <f>SUM(F332+F335)</f>
        <v>79985</v>
      </c>
      <c r="G336" s="27">
        <f>SUM(G332+G335)</f>
        <v>150015</v>
      </c>
      <c r="H336" s="98">
        <f>SUM(H332+H335)</f>
        <v>79985</v>
      </c>
      <c r="I336" s="98">
        <f>SUM(I332+I335)</f>
        <v>0</v>
      </c>
      <c r="J336" s="98">
        <f>SUM(J332+J335)</f>
        <v>0</v>
      </c>
    </row>
    <row r="337" spans="1:10" s="82" customFormat="1" ht="24">
      <c r="A337" s="86"/>
      <c r="B337" s="79"/>
      <c r="C337" s="87"/>
      <c r="D337" s="80"/>
      <c r="E337" s="88"/>
      <c r="F337" s="88"/>
      <c r="G337" s="89"/>
      <c r="H337" s="99"/>
      <c r="I337" s="99"/>
      <c r="J337" s="99"/>
    </row>
    <row r="338" spans="1:10" ht="24">
      <c r="A338" s="112" t="s">
        <v>80</v>
      </c>
      <c r="B338" s="113"/>
      <c r="C338" s="114"/>
      <c r="D338" s="2"/>
      <c r="E338" s="13"/>
      <c r="F338" s="13"/>
      <c r="G338" s="7"/>
      <c r="H338" s="99"/>
      <c r="I338" s="99"/>
      <c r="J338" s="99"/>
    </row>
    <row r="339" spans="1:10" ht="24">
      <c r="A339" s="9" t="s">
        <v>81</v>
      </c>
      <c r="B339" s="2"/>
      <c r="C339" s="10"/>
      <c r="D339" s="2"/>
      <c r="E339" s="13"/>
      <c r="F339" s="13"/>
      <c r="G339" s="7"/>
      <c r="H339" s="95"/>
      <c r="I339" s="95"/>
      <c r="J339" s="95"/>
    </row>
    <row r="340" spans="1:10" ht="24">
      <c r="A340" s="8"/>
      <c r="B340" s="66" t="s">
        <v>139</v>
      </c>
      <c r="C340" s="48"/>
      <c r="D340" s="47"/>
      <c r="E340" s="49"/>
      <c r="F340" s="49"/>
      <c r="G340" s="50"/>
      <c r="H340" s="97">
        <v>0</v>
      </c>
      <c r="I340" s="97">
        <v>0</v>
      </c>
      <c r="J340" s="97">
        <v>0</v>
      </c>
    </row>
    <row r="341" spans="1:10" ht="24">
      <c r="A341" s="8"/>
      <c r="B341" s="67"/>
      <c r="C341" s="56" t="s">
        <v>148</v>
      </c>
      <c r="D341" s="55"/>
      <c r="E341" s="57">
        <v>90000</v>
      </c>
      <c r="F341" s="53">
        <f>H341+I341+J341</f>
        <v>0</v>
      </c>
      <c r="G341" s="58">
        <f>SUM(E341-F341)</f>
        <v>90000</v>
      </c>
      <c r="H341" s="98">
        <f>SUM(H340:H340)</f>
        <v>0</v>
      </c>
      <c r="I341" s="98">
        <f>SUM(I340:I340)</f>
        <v>0</v>
      </c>
      <c r="J341" s="98">
        <f>SUM(J340:J340)</f>
        <v>0</v>
      </c>
    </row>
    <row r="342" spans="1:10" ht="24">
      <c r="A342" s="11"/>
      <c r="B342" s="110" t="s">
        <v>84</v>
      </c>
      <c r="C342" s="111"/>
      <c r="D342" s="4"/>
      <c r="E342" s="14">
        <f>SUM(E341:E341)</f>
        <v>90000</v>
      </c>
      <c r="F342" s="14">
        <f>SUM(F341:F341)</f>
        <v>0</v>
      </c>
      <c r="G342" s="14">
        <f>SUM(G341:G341)</f>
        <v>90000</v>
      </c>
      <c r="H342" s="98">
        <f>SUM(H341)</f>
        <v>0</v>
      </c>
      <c r="I342" s="98">
        <f>SUM(I341)</f>
        <v>0</v>
      </c>
      <c r="J342" s="98">
        <f>SUM(J341)</f>
        <v>0</v>
      </c>
    </row>
    <row r="343" spans="1:10" ht="24.75" thickBot="1">
      <c r="A343" s="153" t="s">
        <v>140</v>
      </c>
      <c r="B343" s="154"/>
      <c r="C343" s="155"/>
      <c r="D343" s="22"/>
      <c r="E343" s="27">
        <f>SUM(E342)</f>
        <v>90000</v>
      </c>
      <c r="F343" s="27">
        <f>SUM(F342)</f>
        <v>0</v>
      </c>
      <c r="G343" s="27">
        <f>SUM(G342)</f>
        <v>90000</v>
      </c>
      <c r="H343" s="104">
        <f>SUM(H336+H342)</f>
        <v>79985</v>
      </c>
      <c r="I343" s="104">
        <f>SUM(I336+I342)</f>
        <v>0</v>
      </c>
      <c r="J343" s="104">
        <f>SUM(J336+J342)</f>
        <v>0</v>
      </c>
    </row>
    <row r="344" spans="1:10" ht="25.5" thickBot="1" thickTop="1">
      <c r="A344" s="156" t="s">
        <v>143</v>
      </c>
      <c r="B344" s="157"/>
      <c r="C344" s="158"/>
      <c r="D344" s="37"/>
      <c r="E344" s="38">
        <f>SUM(E336+E343)</f>
        <v>320000</v>
      </c>
      <c r="F344" s="38">
        <f>SUM(F336+F343)</f>
        <v>79985</v>
      </c>
      <c r="G344" s="38">
        <f>SUM(G336+G343)</f>
        <v>240015</v>
      </c>
      <c r="H344" s="104">
        <f>SUM(H336+H343)</f>
        <v>159970</v>
      </c>
      <c r="I344" s="104">
        <f>SUM(I336+I343)</f>
        <v>0</v>
      </c>
      <c r="J344" s="104">
        <f>SUM(J336+J343)</f>
        <v>0</v>
      </c>
    </row>
    <row r="345" ht="24.75" thickTop="1"/>
    <row r="346" spans="1:7" ht="24">
      <c r="A346" s="150" t="s">
        <v>151</v>
      </c>
      <c r="B346" s="151"/>
      <c r="C346" s="151"/>
      <c r="D346" s="151"/>
      <c r="E346" s="151"/>
      <c r="F346" s="151"/>
      <c r="G346" s="152"/>
    </row>
    <row r="347" spans="1:10" ht="24">
      <c r="A347" s="109" t="s">
        <v>61</v>
      </c>
      <c r="B347" s="110"/>
      <c r="C347" s="111"/>
      <c r="D347" s="85" t="s">
        <v>45</v>
      </c>
      <c r="E347" s="16" t="s">
        <v>46</v>
      </c>
      <c r="F347" s="16" t="s">
        <v>180</v>
      </c>
      <c r="G347" s="17" t="s">
        <v>47</v>
      </c>
      <c r="H347" s="94" t="s">
        <v>181</v>
      </c>
      <c r="I347" s="94" t="s">
        <v>182</v>
      </c>
      <c r="J347" s="94" t="s">
        <v>183</v>
      </c>
    </row>
    <row r="348" spans="1:7" ht="24">
      <c r="A348" s="112" t="s">
        <v>16</v>
      </c>
      <c r="B348" s="113"/>
      <c r="C348" s="114"/>
      <c r="D348" s="2"/>
      <c r="E348" s="13"/>
      <c r="F348" s="13"/>
      <c r="G348" s="7"/>
    </row>
    <row r="349" spans="1:7" ht="24">
      <c r="A349" s="9" t="s">
        <v>23</v>
      </c>
      <c r="B349" s="2"/>
      <c r="C349" s="10"/>
      <c r="D349" s="2"/>
      <c r="E349" s="13"/>
      <c r="F349" s="13"/>
      <c r="G349" s="7"/>
    </row>
    <row r="350" spans="1:7" ht="24">
      <c r="A350" s="8"/>
      <c r="B350" s="47" t="s">
        <v>26</v>
      </c>
      <c r="C350" s="48"/>
      <c r="D350" s="47"/>
      <c r="E350" s="49"/>
      <c r="F350" s="49"/>
      <c r="G350" s="50"/>
    </row>
    <row r="351" spans="1:10" ht="24">
      <c r="A351" s="8"/>
      <c r="B351" s="51"/>
      <c r="C351" s="52" t="s">
        <v>149</v>
      </c>
      <c r="D351" s="51"/>
      <c r="E351" s="53">
        <v>33328</v>
      </c>
      <c r="F351" s="53">
        <f>H351+I351+J351</f>
        <v>0</v>
      </c>
      <c r="G351" s="54">
        <f>SUM(E351-F351)</f>
        <v>33328</v>
      </c>
      <c r="H351" s="96">
        <v>0</v>
      </c>
      <c r="I351" s="96">
        <v>0</v>
      </c>
      <c r="J351" s="96">
        <v>0</v>
      </c>
    </row>
    <row r="352" spans="1:10" ht="24">
      <c r="A352" s="8"/>
      <c r="B352" s="55"/>
      <c r="C352" s="56" t="s">
        <v>150</v>
      </c>
      <c r="D352" s="55"/>
      <c r="E352" s="57">
        <v>20000</v>
      </c>
      <c r="F352" s="53">
        <f>H352+I352+J352</f>
        <v>0</v>
      </c>
      <c r="G352" s="58">
        <f>SUM(E352-F352)</f>
        <v>20000</v>
      </c>
      <c r="H352" s="97">
        <v>0</v>
      </c>
      <c r="I352" s="97">
        <v>0</v>
      </c>
      <c r="J352" s="97">
        <v>0</v>
      </c>
    </row>
    <row r="353" spans="1:10" ht="24">
      <c r="A353" s="11"/>
      <c r="B353" s="110" t="s">
        <v>55</v>
      </c>
      <c r="C353" s="111"/>
      <c r="D353" s="4"/>
      <c r="E353" s="14">
        <f>SUM(E350:E352)</f>
        <v>53328</v>
      </c>
      <c r="F353" s="14">
        <f>SUM(F350:F352)</f>
        <v>0</v>
      </c>
      <c r="G353" s="14">
        <f>SUM(G350:G352)</f>
        <v>53328</v>
      </c>
      <c r="H353" s="98">
        <f>SUM(H350:H352)</f>
        <v>0</v>
      </c>
      <c r="I353" s="98">
        <f>SUM(I350:I352)</f>
        <v>0</v>
      </c>
      <c r="J353" s="98">
        <f>SUM(J350:J352)</f>
        <v>0</v>
      </c>
    </row>
    <row r="354" spans="1:10" ht="24.75" thickBot="1">
      <c r="A354" s="123" t="s">
        <v>57</v>
      </c>
      <c r="B354" s="124"/>
      <c r="C354" s="125"/>
      <c r="D354" s="21"/>
      <c r="E354" s="25">
        <f>SUM(E353)</f>
        <v>53328</v>
      </c>
      <c r="F354" s="25">
        <f>SUM(F353)</f>
        <v>0</v>
      </c>
      <c r="G354" s="25">
        <f>SUM(G353)</f>
        <v>53328</v>
      </c>
      <c r="H354" s="102">
        <f>SUM(H353)</f>
        <v>0</v>
      </c>
      <c r="I354" s="102">
        <f>SUM(I353)</f>
        <v>0</v>
      </c>
      <c r="J354" s="102">
        <f>SUM(J353)</f>
        <v>0</v>
      </c>
    </row>
    <row r="355" ht="24.75" thickTop="1"/>
    <row r="356" spans="1:7" ht="24">
      <c r="A356" s="150" t="s">
        <v>154</v>
      </c>
      <c r="B356" s="151"/>
      <c r="C356" s="151"/>
      <c r="D356" s="151"/>
      <c r="E356" s="151"/>
      <c r="F356" s="151"/>
      <c r="G356" s="152"/>
    </row>
    <row r="357" spans="1:10" ht="24">
      <c r="A357" s="109" t="s">
        <v>61</v>
      </c>
      <c r="B357" s="110"/>
      <c r="C357" s="111"/>
      <c r="D357" s="85" t="s">
        <v>45</v>
      </c>
      <c r="E357" s="16" t="s">
        <v>46</v>
      </c>
      <c r="F357" s="16" t="s">
        <v>180</v>
      </c>
      <c r="G357" s="17" t="s">
        <v>47</v>
      </c>
      <c r="H357" s="94" t="s">
        <v>181</v>
      </c>
      <c r="I357" s="94" t="s">
        <v>182</v>
      </c>
      <c r="J357" s="94" t="s">
        <v>183</v>
      </c>
    </row>
    <row r="358" spans="1:7" ht="24">
      <c r="A358" s="112" t="s">
        <v>16</v>
      </c>
      <c r="B358" s="113"/>
      <c r="C358" s="114"/>
      <c r="D358" s="2"/>
      <c r="E358" s="13"/>
      <c r="F358" s="13"/>
      <c r="G358" s="7"/>
    </row>
    <row r="359" spans="1:7" ht="24">
      <c r="A359" s="9" t="s">
        <v>23</v>
      </c>
      <c r="B359" s="2"/>
      <c r="C359" s="10"/>
      <c r="D359" s="2"/>
      <c r="E359" s="13"/>
      <c r="F359" s="13"/>
      <c r="G359" s="7"/>
    </row>
    <row r="360" spans="1:7" ht="24">
      <c r="A360" s="8"/>
      <c r="B360" s="47" t="s">
        <v>27</v>
      </c>
      <c r="C360" s="48"/>
      <c r="D360" s="47"/>
      <c r="E360" s="49"/>
      <c r="F360" s="49"/>
      <c r="G360" s="50"/>
    </row>
    <row r="361" spans="1:10" ht="24">
      <c r="A361" s="8"/>
      <c r="B361" s="55"/>
      <c r="C361" s="56" t="s">
        <v>152</v>
      </c>
      <c r="D361" s="55"/>
      <c r="E361" s="57">
        <v>50000</v>
      </c>
      <c r="F361" s="57">
        <f>H361+I361+J361</f>
        <v>0</v>
      </c>
      <c r="G361" s="58">
        <f>SUM(E361-F361)</f>
        <v>50000</v>
      </c>
      <c r="H361" s="97">
        <v>0</v>
      </c>
      <c r="I361" s="97">
        <v>0</v>
      </c>
      <c r="J361" s="97">
        <v>0</v>
      </c>
    </row>
    <row r="362" spans="1:10" ht="24">
      <c r="A362" s="11"/>
      <c r="B362" s="110" t="s">
        <v>55</v>
      </c>
      <c r="C362" s="111"/>
      <c r="D362" s="4"/>
      <c r="E362" s="14">
        <f>SUM(E360:E361)</f>
        <v>50000</v>
      </c>
      <c r="F362" s="14">
        <f>SUM(F360:F361)</f>
        <v>0</v>
      </c>
      <c r="G362" s="14">
        <f>SUM(G360:G361)</f>
        <v>50000</v>
      </c>
      <c r="H362" s="98">
        <f>SUM(H360:H361)</f>
        <v>0</v>
      </c>
      <c r="I362" s="98">
        <f>SUM(I360:I361)</f>
        <v>0</v>
      </c>
      <c r="J362" s="98">
        <f>SUM(J360:J361)</f>
        <v>0</v>
      </c>
    </row>
    <row r="363" spans="1:10" ht="24.75" thickBot="1">
      <c r="A363" s="123" t="s">
        <v>57</v>
      </c>
      <c r="B363" s="124"/>
      <c r="C363" s="125"/>
      <c r="D363" s="21"/>
      <c r="E363" s="25">
        <f>SUM(E362)</f>
        <v>50000</v>
      </c>
      <c r="F363" s="25">
        <f>SUM(F362)</f>
        <v>0</v>
      </c>
      <c r="G363" s="25">
        <f>SUM(G362)</f>
        <v>50000</v>
      </c>
      <c r="H363" s="102">
        <f>SUM(H362)</f>
        <v>0</v>
      </c>
      <c r="I363" s="102">
        <f>SUM(I362)</f>
        <v>0</v>
      </c>
      <c r="J363" s="102">
        <f>SUM(J362)</f>
        <v>0</v>
      </c>
    </row>
    <row r="364" ht="24.75" thickTop="1"/>
    <row r="366" spans="1:7" ht="24">
      <c r="A366" s="163" t="s">
        <v>153</v>
      </c>
      <c r="B366" s="164"/>
      <c r="C366" s="164"/>
      <c r="D366" s="164"/>
      <c r="E366" s="164"/>
      <c r="F366" s="164"/>
      <c r="G366" s="164"/>
    </row>
    <row r="367" spans="1:10" ht="24">
      <c r="A367" s="109" t="s">
        <v>61</v>
      </c>
      <c r="B367" s="110"/>
      <c r="C367" s="111"/>
      <c r="D367" s="85" t="s">
        <v>45</v>
      </c>
      <c r="E367" s="16" t="s">
        <v>46</v>
      </c>
      <c r="F367" s="16" t="s">
        <v>180</v>
      </c>
      <c r="G367" s="17" t="s">
        <v>47</v>
      </c>
      <c r="H367" s="94" t="s">
        <v>181</v>
      </c>
      <c r="I367" s="94" t="s">
        <v>182</v>
      </c>
      <c r="J367" s="94" t="s">
        <v>183</v>
      </c>
    </row>
    <row r="368" spans="1:7" ht="24">
      <c r="A368" s="139" t="s">
        <v>155</v>
      </c>
      <c r="B368" s="140"/>
      <c r="C368" s="140"/>
      <c r="D368" s="35"/>
      <c r="E368" s="39"/>
      <c r="F368" s="15"/>
      <c r="G368" s="6"/>
    </row>
    <row r="369" spans="1:7" ht="24">
      <c r="A369" s="60" t="s">
        <v>155</v>
      </c>
      <c r="B369" s="2"/>
      <c r="C369" s="2"/>
      <c r="D369" s="36"/>
      <c r="E369" s="33"/>
      <c r="F369" s="13"/>
      <c r="G369" s="7"/>
    </row>
    <row r="370" spans="1:7" ht="24">
      <c r="A370" s="9"/>
      <c r="B370" s="61" t="s">
        <v>155</v>
      </c>
      <c r="C370" s="2"/>
      <c r="D370" s="36"/>
      <c r="E370" s="33"/>
      <c r="F370" s="13"/>
      <c r="G370" s="7"/>
    </row>
    <row r="371" spans="1:10" ht="24">
      <c r="A371" s="8"/>
      <c r="B371" s="47"/>
      <c r="C371" s="47" t="s">
        <v>156</v>
      </c>
      <c r="D371" s="62"/>
      <c r="E371" s="68">
        <v>76188</v>
      </c>
      <c r="F371" s="49">
        <f>H371+I371+J371</f>
        <v>23684</v>
      </c>
      <c r="G371" s="50">
        <f>SUM(E371-F371)</f>
        <v>52504</v>
      </c>
      <c r="H371" s="95">
        <v>9726</v>
      </c>
      <c r="I371" s="95">
        <v>6979</v>
      </c>
      <c r="J371" s="95">
        <v>6979</v>
      </c>
    </row>
    <row r="372" spans="1:10" ht="24">
      <c r="A372" s="8"/>
      <c r="B372" s="51"/>
      <c r="C372" s="51" t="s">
        <v>157</v>
      </c>
      <c r="D372" s="63"/>
      <c r="E372" s="69">
        <v>10866</v>
      </c>
      <c r="F372" s="49">
        <f>H372+I372+J372</f>
        <v>0</v>
      </c>
      <c r="G372" s="54">
        <f>SUM(E372-F372)</f>
        <v>10866</v>
      </c>
      <c r="H372" s="96">
        <v>0</v>
      </c>
      <c r="I372" s="96">
        <v>0</v>
      </c>
      <c r="J372" s="96">
        <v>0</v>
      </c>
    </row>
    <row r="373" spans="1:10" ht="24">
      <c r="A373" s="8"/>
      <c r="B373" s="51"/>
      <c r="C373" s="51" t="s">
        <v>158</v>
      </c>
      <c r="D373" s="63"/>
      <c r="E373" s="69">
        <v>25000</v>
      </c>
      <c r="F373" s="49">
        <f>H373+I373+J373</f>
        <v>7500</v>
      </c>
      <c r="G373" s="54">
        <f>SUM(E373-F373)</f>
        <v>17500</v>
      </c>
      <c r="H373" s="96">
        <v>2500</v>
      </c>
      <c r="I373" s="96">
        <v>2500</v>
      </c>
      <c r="J373" s="96">
        <v>2500</v>
      </c>
    </row>
    <row r="374" spans="1:10" ht="24">
      <c r="A374" s="8"/>
      <c r="B374" s="70" t="s">
        <v>159</v>
      </c>
      <c r="C374" s="51"/>
      <c r="D374" s="63"/>
      <c r="E374" s="69"/>
      <c r="F374" s="53"/>
      <c r="G374" s="54"/>
      <c r="H374" s="96"/>
      <c r="I374" s="96"/>
      <c r="J374" s="96"/>
    </row>
    <row r="375" spans="1:10" ht="24">
      <c r="A375" s="8"/>
      <c r="B375" s="51"/>
      <c r="C375" s="51" t="s">
        <v>160</v>
      </c>
      <c r="D375" s="63"/>
      <c r="E375" s="69">
        <v>54072</v>
      </c>
      <c r="F375" s="49">
        <f>H375+I375+J375</f>
        <v>0</v>
      </c>
      <c r="G375" s="54">
        <f>SUM(E375-F375)</f>
        <v>54072</v>
      </c>
      <c r="H375" s="96">
        <v>0</v>
      </c>
      <c r="I375" s="96">
        <v>0</v>
      </c>
      <c r="J375" s="96">
        <v>0</v>
      </c>
    </row>
    <row r="376" spans="1:10" ht="24">
      <c r="A376" s="8"/>
      <c r="B376" s="51"/>
      <c r="C376" s="51" t="s">
        <v>161</v>
      </c>
      <c r="D376" s="63"/>
      <c r="E376" s="69">
        <v>120000</v>
      </c>
      <c r="F376" s="49">
        <f>H376+I376+J376</f>
        <v>0</v>
      </c>
      <c r="G376" s="54">
        <f>SUM(E376-F376)</f>
        <v>120000</v>
      </c>
      <c r="H376" s="96">
        <v>0</v>
      </c>
      <c r="I376" s="96">
        <v>0</v>
      </c>
      <c r="J376" s="96">
        <v>0</v>
      </c>
    </row>
    <row r="377" spans="1:10" ht="24">
      <c r="A377" s="8"/>
      <c r="B377" s="55"/>
      <c r="C377" s="55" t="s">
        <v>162</v>
      </c>
      <c r="D377" s="64"/>
      <c r="E377" s="71">
        <v>79.6</v>
      </c>
      <c r="F377" s="49">
        <f>H377+I377+J377</f>
        <v>0</v>
      </c>
      <c r="G377" s="58">
        <f>SUM(E377-F377)</f>
        <v>79.6</v>
      </c>
      <c r="H377" s="97">
        <v>0</v>
      </c>
      <c r="I377" s="97">
        <v>0</v>
      </c>
      <c r="J377" s="97">
        <v>0</v>
      </c>
    </row>
    <row r="378" spans="1:10" ht="24">
      <c r="A378" s="153" t="s">
        <v>163</v>
      </c>
      <c r="B378" s="154"/>
      <c r="C378" s="155"/>
      <c r="D378" s="40"/>
      <c r="E378" s="41">
        <f>SUM(E371:E377)</f>
        <v>286205.6</v>
      </c>
      <c r="F378" s="27">
        <f>SUM(F371:F377)</f>
        <v>31184</v>
      </c>
      <c r="G378" s="41">
        <f>SUM(G371:G377)</f>
        <v>255021.6</v>
      </c>
      <c r="H378" s="98">
        <f>SUM(H371:H377)</f>
        <v>12226</v>
      </c>
      <c r="I378" s="98">
        <f>SUM(I371:I377)</f>
        <v>9479</v>
      </c>
      <c r="J378" s="98">
        <f>SUM(J371:J377)</f>
        <v>9479</v>
      </c>
    </row>
    <row r="379" spans="1:10" ht="24">
      <c r="A379" s="165" t="s">
        <v>164</v>
      </c>
      <c r="B379" s="166"/>
      <c r="C379" s="167"/>
      <c r="D379" s="42"/>
      <c r="E379" s="43">
        <f aca="true" t="shared" si="12" ref="E379:J379">SUM(E66+E77+E86+E96+E107+E116+E127+E142+E154+E162+E204+E245+E261+E269+E300+E323+E344+E354+E363+E378)</f>
        <v>13745203.110000001</v>
      </c>
      <c r="F379" s="46">
        <f t="shared" si="12"/>
        <v>3050018.0300000003</v>
      </c>
      <c r="G379" s="43">
        <f t="shared" si="12"/>
        <v>10695185.08</v>
      </c>
      <c r="H379" s="98">
        <f t="shared" si="12"/>
        <v>1065469.46</v>
      </c>
      <c r="I379" s="98">
        <f t="shared" si="12"/>
        <v>1051597.51</v>
      </c>
      <c r="J379" s="98">
        <f t="shared" si="12"/>
        <v>1012936.06</v>
      </c>
    </row>
    <row r="382" spans="3:6" ht="27.75">
      <c r="C382" s="168" t="s">
        <v>171</v>
      </c>
      <c r="D382" s="168"/>
      <c r="E382" s="168"/>
      <c r="F382" s="168"/>
    </row>
    <row r="383" spans="3:6" ht="27.75">
      <c r="C383" s="74" t="s">
        <v>166</v>
      </c>
      <c r="D383" s="75"/>
      <c r="E383" s="159">
        <f>SUM(F24+F177+F217+F279)</f>
        <v>1531862</v>
      </c>
      <c r="F383" s="160"/>
    </row>
    <row r="384" spans="3:6" ht="27.75">
      <c r="C384" s="74" t="s">
        <v>167</v>
      </c>
      <c r="D384" s="75"/>
      <c r="E384" s="159">
        <f>SUM(F61+F77+F86+F107+F127+F142+F154+F162+F198+F238+F269+F295+F315+F336+F354+F363)</f>
        <v>1481972.03</v>
      </c>
      <c r="F384" s="160"/>
    </row>
    <row r="385" spans="3:6" ht="27.75">
      <c r="C385" s="74" t="s">
        <v>168</v>
      </c>
      <c r="D385" s="75"/>
      <c r="E385" s="159">
        <f>SUM(F96+F116+F255+F322)</f>
        <v>5000</v>
      </c>
      <c r="F385" s="160"/>
    </row>
    <row r="386" spans="3:6" ht="27.75">
      <c r="C386" s="74" t="s">
        <v>169</v>
      </c>
      <c r="D386" s="75"/>
      <c r="E386" s="159">
        <f>SUM(F65+F203+F244+F260)</f>
        <v>0</v>
      </c>
      <c r="F386" s="160"/>
    </row>
    <row r="387" spans="3:6" ht="27.75">
      <c r="C387" s="74" t="s">
        <v>170</v>
      </c>
      <c r="D387" s="75"/>
      <c r="E387" s="159">
        <f>SUM(F378)</f>
        <v>31184</v>
      </c>
      <c r="F387" s="160"/>
    </row>
    <row r="388" spans="3:6" ht="27.75">
      <c r="C388" s="76" t="s">
        <v>172</v>
      </c>
      <c r="D388" s="77"/>
      <c r="E388" s="161">
        <f>SUM(E383:E387)</f>
        <v>3050018.0300000003</v>
      </c>
      <c r="F388" s="162"/>
    </row>
    <row r="389" spans="3:7" ht="27.75">
      <c r="C389" s="72"/>
      <c r="D389" s="72"/>
      <c r="E389" s="73"/>
      <c r="F389" s="73"/>
      <c r="G389" s="1"/>
    </row>
  </sheetData>
  <sheetProtection/>
  <mergeCells count="163">
    <mergeCell ref="E388:F388"/>
    <mergeCell ref="C382:F382"/>
    <mergeCell ref="E383:F383"/>
    <mergeCell ref="E384:F384"/>
    <mergeCell ref="E385:F385"/>
    <mergeCell ref="E386:F386"/>
    <mergeCell ref="E387:F387"/>
    <mergeCell ref="A363:C363"/>
    <mergeCell ref="A366:G366"/>
    <mergeCell ref="A367:C367"/>
    <mergeCell ref="A368:C368"/>
    <mergeCell ref="A378:C378"/>
    <mergeCell ref="A379:C379"/>
    <mergeCell ref="B353:C353"/>
    <mergeCell ref="A354:C354"/>
    <mergeCell ref="A356:G356"/>
    <mergeCell ref="A357:C357"/>
    <mergeCell ref="A358:C358"/>
    <mergeCell ref="B362:C362"/>
    <mergeCell ref="B342:C342"/>
    <mergeCell ref="A343:C343"/>
    <mergeCell ref="A344:C344"/>
    <mergeCell ref="A346:G346"/>
    <mergeCell ref="A347:C347"/>
    <mergeCell ref="A348:C348"/>
    <mergeCell ref="A327:C327"/>
    <mergeCell ref="A328:C328"/>
    <mergeCell ref="B332:C332"/>
    <mergeCell ref="B335:C335"/>
    <mergeCell ref="A336:C336"/>
    <mergeCell ref="A338:C338"/>
    <mergeCell ref="A316:C316"/>
    <mergeCell ref="B321:C321"/>
    <mergeCell ref="A322:C322"/>
    <mergeCell ref="A323:C323"/>
    <mergeCell ref="A325:G325"/>
    <mergeCell ref="A326:G326"/>
    <mergeCell ref="A302:G302"/>
    <mergeCell ref="A303:C303"/>
    <mergeCell ref="A304:C304"/>
    <mergeCell ref="B311:C311"/>
    <mergeCell ref="B314:C314"/>
    <mergeCell ref="A315:C315"/>
    <mergeCell ref="B289:C289"/>
    <mergeCell ref="B294:C294"/>
    <mergeCell ref="A295:C295"/>
    <mergeCell ref="A296:C296"/>
    <mergeCell ref="A299:C299"/>
    <mergeCell ref="A300:C300"/>
    <mergeCell ref="A273:C273"/>
    <mergeCell ref="A274:C274"/>
    <mergeCell ref="B278:C278"/>
    <mergeCell ref="A279:C279"/>
    <mergeCell ref="A280:C280"/>
    <mergeCell ref="B283:C283"/>
    <mergeCell ref="A263:G263"/>
    <mergeCell ref="A264:C264"/>
    <mergeCell ref="A265:C265"/>
    <mergeCell ref="A269:C269"/>
    <mergeCell ref="A271:G271"/>
    <mergeCell ref="A272:G272"/>
    <mergeCell ref="A249:G249"/>
    <mergeCell ref="A250:C250"/>
    <mergeCell ref="A251:C251"/>
    <mergeCell ref="B255:C255"/>
    <mergeCell ref="A260:C260"/>
    <mergeCell ref="A261:C261"/>
    <mergeCell ref="B230:C230"/>
    <mergeCell ref="B237:C237"/>
    <mergeCell ref="A238:C238"/>
    <mergeCell ref="A239:C239"/>
    <mergeCell ref="A244:C244"/>
    <mergeCell ref="A245:C245"/>
    <mergeCell ref="A208:C208"/>
    <mergeCell ref="A209:C209"/>
    <mergeCell ref="B216:C216"/>
    <mergeCell ref="A217:C217"/>
    <mergeCell ref="A218:C218"/>
    <mergeCell ref="B224:C224"/>
    <mergeCell ref="A198:C198"/>
    <mergeCell ref="A199:C199"/>
    <mergeCell ref="A203:C203"/>
    <mergeCell ref="A204:C204"/>
    <mergeCell ref="A206:G206"/>
    <mergeCell ref="A207:G207"/>
    <mergeCell ref="B176:C176"/>
    <mergeCell ref="A177:C177"/>
    <mergeCell ref="A178:C178"/>
    <mergeCell ref="B186:C186"/>
    <mergeCell ref="B193:C193"/>
    <mergeCell ref="B197:C197"/>
    <mergeCell ref="B161:C161"/>
    <mergeCell ref="A162:C162"/>
    <mergeCell ref="A164:G164"/>
    <mergeCell ref="A165:G165"/>
    <mergeCell ref="A166:C166"/>
    <mergeCell ref="A167:C167"/>
    <mergeCell ref="A147:C147"/>
    <mergeCell ref="B153:C153"/>
    <mergeCell ref="A154:C154"/>
    <mergeCell ref="A155:G155"/>
    <mergeCell ref="A156:C156"/>
    <mergeCell ref="A157:C157"/>
    <mergeCell ref="A132:C132"/>
    <mergeCell ref="B141:C141"/>
    <mergeCell ref="A142:C142"/>
    <mergeCell ref="A144:G144"/>
    <mergeCell ref="A145:G145"/>
    <mergeCell ref="A146:C146"/>
    <mergeCell ref="A120:C120"/>
    <mergeCell ref="A121:C121"/>
    <mergeCell ref="B126:C126"/>
    <mergeCell ref="A127:C127"/>
    <mergeCell ref="A130:G130"/>
    <mergeCell ref="A131:C131"/>
    <mergeCell ref="A110:C110"/>
    <mergeCell ref="A111:C111"/>
    <mergeCell ref="B115:C115"/>
    <mergeCell ref="A116:C116"/>
    <mergeCell ref="A118:G118"/>
    <mergeCell ref="A119:G119"/>
    <mergeCell ref="A99:G99"/>
    <mergeCell ref="A100:C100"/>
    <mergeCell ref="A101:C101"/>
    <mergeCell ref="B106:C106"/>
    <mergeCell ref="A107:C107"/>
    <mergeCell ref="A109:G109"/>
    <mergeCell ref="A89:G89"/>
    <mergeCell ref="A90:C90"/>
    <mergeCell ref="A91:C91"/>
    <mergeCell ref="B95:C95"/>
    <mergeCell ref="A96:C96"/>
    <mergeCell ref="A98:G98"/>
    <mergeCell ref="A79:G79"/>
    <mergeCell ref="A80:C80"/>
    <mergeCell ref="A81:C81"/>
    <mergeCell ref="B85:C85"/>
    <mergeCell ref="A86:C86"/>
    <mergeCell ref="A88:G88"/>
    <mergeCell ref="A68:G68"/>
    <mergeCell ref="A69:G69"/>
    <mergeCell ref="A70:C70"/>
    <mergeCell ref="A71:C71"/>
    <mergeCell ref="B76:C76"/>
    <mergeCell ref="A77:C77"/>
    <mergeCell ref="A62:C62"/>
    <mergeCell ref="A65:C65"/>
    <mergeCell ref="A66:C66"/>
    <mergeCell ref="B13:C13"/>
    <mergeCell ref="B23:C23"/>
    <mergeCell ref="A24:C24"/>
    <mergeCell ref="A25:C25"/>
    <mergeCell ref="B32:C32"/>
    <mergeCell ref="B45:C45"/>
    <mergeCell ref="A1:G1"/>
    <mergeCell ref="A2:G2"/>
    <mergeCell ref="A3:G3"/>
    <mergeCell ref="A4:G4"/>
    <mergeCell ref="A5:C5"/>
    <mergeCell ref="A6:C6"/>
    <mergeCell ref="B54:C54"/>
    <mergeCell ref="B60:C60"/>
    <mergeCell ref="A61:C61"/>
  </mergeCells>
  <printOptions horizontalCentered="1"/>
  <pageMargins left="0.5118110236220472" right="0.31496062992125984" top="0.5511811023622047" bottom="0.35433070866141736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4" sqref="R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Atee</cp:lastModifiedBy>
  <cp:lastPrinted>2014-05-30T09:51:43Z</cp:lastPrinted>
  <dcterms:created xsi:type="dcterms:W3CDTF">2013-10-03T06:53:50Z</dcterms:created>
  <dcterms:modified xsi:type="dcterms:W3CDTF">2014-05-31T12:54:56Z</dcterms:modified>
  <cp:category/>
  <cp:version/>
  <cp:contentType/>
  <cp:contentStatus/>
</cp:coreProperties>
</file>